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24226"/>
  <xr:revisionPtr revIDLastSave="0" documentId="13_ncr:1_{4D52EA97-6EF8-44EC-8978-B5EAE1053962}" xr6:coauthVersionLast="36" xr6:coauthVersionMax="36" xr10:uidLastSave="{00000000-0000-0000-0000-000000000000}"/>
  <bookViews>
    <workbookView xWindow="-120" yWindow="-120" windowWidth="25440" windowHeight="15390" tabRatio="635" xr2:uid="{00000000-000D-0000-FFFF-FFFF00000000}"/>
  </bookViews>
  <sheets>
    <sheet name="Standard Line Sets" sheetId="6" r:id="rId1"/>
    <sheet name="Coated Line Sets" sheetId="15" r:id="rId2"/>
    <sheet name="Ductless Mini Splits" sheetId="5" r:id="rId3"/>
    <sheet name="Coated Mini Splits &amp; Single Lin" sheetId="14" r:id="rId4"/>
    <sheet name="Prices" sheetId="16" state="hidden" r:id="rId5"/>
    <sheet name="U2508" sheetId="13" r:id="rId6"/>
  </sheets>
  <definedNames>
    <definedName name="_xlnm.Print_Area" localSheetId="3">'Coated Mini Splits &amp; Single Lin'!$A$1:$I$279</definedName>
    <definedName name="_xlnm.Print_Area" localSheetId="2">'Ductless Mini Splits'!$A$1:$J$230</definedName>
    <definedName name="_xlnm.Print_Area" localSheetId="0">'Standard Line Sets'!$A$1:$J$283</definedName>
  </definedNames>
  <calcPr calcId="191029"/>
</workbook>
</file>

<file path=xl/calcChain.xml><?xml version="1.0" encoding="utf-8"?>
<calcChain xmlns="http://schemas.openxmlformats.org/spreadsheetml/2006/main">
  <c r="F80" i="13" l="1"/>
  <c r="G80" i="13" s="1"/>
  <c r="H80" i="13" s="1"/>
  <c r="F76" i="13"/>
  <c r="G76" i="13" s="1"/>
  <c r="H76" i="13" s="1"/>
  <c r="F75" i="13"/>
  <c r="G75" i="13" s="1"/>
  <c r="H75" i="13" s="1"/>
  <c r="H69" i="13"/>
  <c r="A61" i="13"/>
  <c r="F85" i="13"/>
  <c r="G85" i="13" s="1"/>
  <c r="H85" i="13" s="1"/>
  <c r="G45" i="13"/>
  <c r="H45" i="13" s="1"/>
  <c r="G44" i="13"/>
  <c r="H44" i="13" s="1"/>
  <c r="G43" i="13"/>
  <c r="H43" i="13" s="1"/>
  <c r="F81" i="13"/>
  <c r="G81" i="13" s="1"/>
  <c r="H81" i="13" s="1"/>
  <c r="G41" i="13"/>
  <c r="H41" i="13" s="1"/>
  <c r="G40" i="13"/>
  <c r="H40" i="13" s="1"/>
  <c r="G39" i="13"/>
  <c r="H39" i="13" s="1"/>
  <c r="F77" i="13"/>
  <c r="G77" i="13" s="1"/>
  <c r="H77" i="13" s="1"/>
  <c r="G37" i="13"/>
  <c r="H37" i="13" s="1"/>
  <c r="G36" i="13"/>
  <c r="H36" i="13" s="1"/>
  <c r="G35" i="13"/>
  <c r="H35" i="13" s="1"/>
  <c r="F73" i="13"/>
  <c r="G73" i="13" s="1"/>
  <c r="H73" i="13" s="1"/>
  <c r="G33" i="13"/>
  <c r="H33" i="13" s="1"/>
  <c r="H30" i="13"/>
  <c r="F30" i="13"/>
  <c r="H29" i="13"/>
  <c r="F29" i="13"/>
  <c r="H28" i="13"/>
  <c r="F28" i="13"/>
  <c r="H27" i="13"/>
  <c r="F27" i="13"/>
  <c r="H26" i="13"/>
  <c r="H25" i="13"/>
  <c r="F25" i="13"/>
  <c r="H24" i="13"/>
  <c r="H23" i="13"/>
  <c r="F23" i="13"/>
  <c r="H22" i="13"/>
  <c r="F22" i="13"/>
  <c r="H21" i="13"/>
  <c r="F21" i="13"/>
  <c r="H20" i="13"/>
  <c r="F20" i="13"/>
  <c r="H19" i="13"/>
  <c r="H18" i="13"/>
  <c r="F18" i="13"/>
  <c r="H17" i="13"/>
  <c r="H16" i="13"/>
  <c r="F16" i="13"/>
  <c r="H15" i="13"/>
  <c r="F15" i="13"/>
  <c r="H14" i="13"/>
  <c r="F14" i="13"/>
  <c r="F78" i="13" l="1"/>
  <c r="G78" i="13" s="1"/>
  <c r="H78" i="13" s="1"/>
  <c r="F19" i="13"/>
  <c r="F26" i="13"/>
  <c r="F79" i="13"/>
  <c r="G79" i="13" s="1"/>
  <c r="H79" i="13" s="1"/>
  <c r="F82" i="13"/>
  <c r="G82" i="13" s="1"/>
  <c r="H82" i="13" s="1"/>
  <c r="F72" i="13"/>
  <c r="G72" i="13" s="1"/>
  <c r="H72" i="13" s="1"/>
  <c r="F83" i="13"/>
  <c r="G83" i="13" s="1"/>
  <c r="H83" i="13" s="1"/>
  <c r="F17" i="13"/>
  <c r="F24" i="13"/>
  <c r="F74" i="13"/>
  <c r="G74" i="13" s="1"/>
  <c r="H74" i="13" s="1"/>
  <c r="F84" i="13"/>
  <c r="G84" i="13" s="1"/>
  <c r="H84" i="13" s="1"/>
  <c r="G34" i="13"/>
  <c r="H34" i="13" s="1"/>
  <c r="G42" i="13"/>
  <c r="H42" i="13" s="1"/>
  <c r="G46" i="13"/>
  <c r="H46" i="13" s="1"/>
  <c r="G38" i="13"/>
  <c r="H38" i="13" s="1"/>
  <c r="G93" i="15" l="1"/>
  <c r="G92" i="15"/>
  <c r="G91" i="15"/>
  <c r="G83" i="15"/>
  <c r="G82" i="15"/>
  <c r="G81" i="15"/>
  <c r="G73" i="15"/>
  <c r="G72" i="15"/>
  <c r="G71" i="15"/>
  <c r="F74" i="15"/>
  <c r="G74" i="15" s="1"/>
  <c r="G40" i="15"/>
  <c r="G39" i="15"/>
  <c r="G38" i="15"/>
  <c r="G28" i="15"/>
  <c r="G27" i="15"/>
  <c r="G26" i="15"/>
  <c r="G16" i="15"/>
  <c r="G15" i="15"/>
  <c r="G14" i="15"/>
  <c r="G161" i="6" l="1"/>
  <c r="G160" i="6"/>
  <c r="G159" i="6"/>
  <c r="G150" i="6"/>
  <c r="G149" i="6"/>
  <c r="G148" i="6"/>
  <c r="G139" i="6"/>
  <c r="G138" i="6"/>
  <c r="G137" i="6"/>
  <c r="G100" i="6" l="1"/>
  <c r="G99" i="6"/>
  <c r="G98" i="6"/>
  <c r="G87" i="6"/>
  <c r="G86" i="6"/>
  <c r="G85" i="6"/>
  <c r="G74" i="6"/>
  <c r="G73" i="6"/>
  <c r="G72" i="6"/>
  <c r="G37" i="6" l="1"/>
  <c r="G36" i="6"/>
  <c r="G35" i="6"/>
  <c r="G26" i="6"/>
  <c r="G25" i="6"/>
  <c r="G24" i="6"/>
  <c r="G15" i="6"/>
  <c r="G14" i="6"/>
  <c r="G13" i="6"/>
  <c r="G29" i="14" l="1"/>
  <c r="G26" i="14"/>
  <c r="G23" i="14"/>
  <c r="G20" i="14"/>
  <c r="G17" i="14"/>
  <c r="G14" i="14"/>
  <c r="G108" i="14" l="1"/>
  <c r="F16" i="14"/>
  <c r="F240" i="14"/>
  <c r="F235" i="14"/>
  <c r="F41" i="6"/>
  <c r="F44" i="6"/>
  <c r="F47" i="6"/>
  <c r="F51" i="6"/>
  <c r="F90" i="6"/>
  <c r="F96" i="6"/>
  <c r="F103" i="6"/>
  <c r="F141" i="6"/>
  <c r="F145" i="6"/>
  <c r="F173" i="6"/>
  <c r="F199" i="6"/>
  <c r="F207" i="6"/>
  <c r="F215" i="6"/>
  <c r="F223" i="6"/>
  <c r="F94" i="5"/>
  <c r="F102" i="5"/>
  <c r="F155" i="5"/>
  <c r="F197" i="5"/>
  <c r="F203" i="5"/>
  <c r="F24" i="15"/>
  <c r="F35" i="15"/>
  <c r="F46" i="15"/>
  <c r="F78" i="15"/>
  <c r="F87" i="15"/>
  <c r="F96" i="15"/>
  <c r="F15" i="14"/>
  <c r="F27" i="14"/>
  <c r="F28" i="14"/>
  <c r="F36" i="14"/>
  <c r="F61" i="14"/>
  <c r="F65" i="14"/>
  <c r="F111" i="14"/>
  <c r="F115" i="14"/>
  <c r="F119" i="14"/>
  <c r="F123" i="14"/>
  <c r="F127" i="14"/>
  <c r="F132" i="14"/>
  <c r="F136" i="14"/>
  <c r="F164" i="14"/>
  <c r="G164" i="14" s="1"/>
  <c r="F165" i="14"/>
  <c r="G165" i="14" s="1"/>
  <c r="F215" i="14"/>
  <c r="F219" i="14"/>
  <c r="F221" i="14"/>
  <c r="F227" i="14"/>
  <c r="F230" i="14"/>
  <c r="F234" i="14"/>
  <c r="F239" i="14"/>
  <c r="F241" i="14"/>
  <c r="G157" i="14"/>
  <c r="F242" i="14" l="1"/>
  <c r="F237" i="14"/>
  <c r="F238" i="14"/>
  <c r="F44" i="15"/>
  <c r="F213" i="6"/>
  <c r="F93" i="6"/>
  <c r="F50" i="6"/>
  <c r="F94" i="15"/>
  <c r="F22" i="15"/>
  <c r="F236" i="14"/>
  <c r="F233" i="14"/>
  <c r="F226" i="14"/>
  <c r="F224" i="14"/>
  <c r="F220" i="14"/>
  <c r="F218" i="14"/>
  <c r="F170" i="14"/>
  <c r="G170" i="14" s="1"/>
  <c r="F162" i="14"/>
  <c r="G162" i="14" s="1"/>
  <c r="F135" i="14"/>
  <c r="F131" i="14"/>
  <c r="F126" i="14"/>
  <c r="F122" i="14"/>
  <c r="F118" i="14"/>
  <c r="F114" i="14"/>
  <c r="F110" i="14"/>
  <c r="F64" i="14"/>
  <c r="F39" i="14"/>
  <c r="F35" i="14"/>
  <c r="F24" i="14"/>
  <c r="F84" i="15"/>
  <c r="F75" i="15"/>
  <c r="F43" i="15"/>
  <c r="F32" i="15"/>
  <c r="F21" i="15"/>
  <c r="F200" i="5"/>
  <c r="F194" i="5"/>
  <c r="F192" i="5"/>
  <c r="F190" i="5"/>
  <c r="F182" i="5"/>
  <c r="F154" i="5"/>
  <c r="F148" i="5"/>
  <c r="F142" i="5"/>
  <c r="F136" i="5"/>
  <c r="F134" i="5"/>
  <c r="F130" i="5"/>
  <c r="F99" i="5"/>
  <c r="F91" i="5"/>
  <c r="F87" i="5"/>
  <c r="F83" i="5"/>
  <c r="F79" i="5"/>
  <c r="F75" i="5"/>
  <c r="F71" i="5"/>
  <c r="F67" i="5"/>
  <c r="F40" i="5"/>
  <c r="F39" i="5"/>
  <c r="F35" i="5"/>
  <c r="F31" i="5"/>
  <c r="F27" i="5"/>
  <c r="F23" i="5"/>
  <c r="F19" i="5"/>
  <c r="F15" i="5"/>
  <c r="F220" i="6"/>
  <c r="F212" i="6"/>
  <c r="F204" i="6"/>
  <c r="F196" i="6"/>
  <c r="F172" i="6"/>
  <c r="F166" i="6"/>
  <c r="F162" i="6"/>
  <c r="F144" i="6"/>
  <c r="F140" i="6"/>
  <c r="F114" i="6"/>
  <c r="F89" i="6"/>
  <c r="F82" i="6"/>
  <c r="F43" i="6"/>
  <c r="F40" i="6"/>
  <c r="F28" i="6"/>
  <c r="F22" i="6"/>
  <c r="F18" i="6"/>
  <c r="F33" i="15"/>
  <c r="F195" i="5"/>
  <c r="F197" i="6"/>
  <c r="F153" i="6"/>
  <c r="F79" i="6"/>
  <c r="F169" i="14"/>
  <c r="G169" i="14" s="1"/>
  <c r="F161" i="14"/>
  <c r="G161" i="14" s="1"/>
  <c r="F22" i="14"/>
  <c r="F100" i="15"/>
  <c r="F42" i="15"/>
  <c r="F31" i="15"/>
  <c r="F20" i="15"/>
  <c r="F199" i="5"/>
  <c r="F159" i="5"/>
  <c r="F153" i="5"/>
  <c r="F106" i="5"/>
  <c r="F98" i="5"/>
  <c r="F219" i="6"/>
  <c r="F211" i="6"/>
  <c r="F203" i="6"/>
  <c r="F156" i="6"/>
  <c r="F152" i="6"/>
  <c r="F108" i="6"/>
  <c r="F105" i="6"/>
  <c r="F101" i="6"/>
  <c r="F78" i="6"/>
  <c r="F49" i="6"/>
  <c r="F34" i="6"/>
  <c r="F31" i="6"/>
  <c r="F171" i="14"/>
  <c r="G171" i="14" s="1"/>
  <c r="F76" i="15"/>
  <c r="F221" i="6"/>
  <c r="F102" i="6"/>
  <c r="F75" i="6"/>
  <c r="F16" i="6"/>
  <c r="F232" i="14"/>
  <c r="F229" i="14"/>
  <c r="F225" i="14"/>
  <c r="F223" i="14"/>
  <c r="F217" i="14"/>
  <c r="F168" i="14"/>
  <c r="G168" i="14" s="1"/>
  <c r="F160" i="14"/>
  <c r="G160" i="14" s="1"/>
  <c r="F134" i="14"/>
  <c r="F130" i="14"/>
  <c r="F129" i="14"/>
  <c r="F125" i="14"/>
  <c r="F121" i="14"/>
  <c r="F117" i="14"/>
  <c r="F113" i="14"/>
  <c r="F109" i="14"/>
  <c r="F63" i="14"/>
  <c r="F38" i="14"/>
  <c r="F34" i="14"/>
  <c r="F21" i="14"/>
  <c r="F99" i="15"/>
  <c r="F90" i="15"/>
  <c r="F49" i="15"/>
  <c r="F41" i="15"/>
  <c r="F30" i="15"/>
  <c r="F19" i="15"/>
  <c r="F191" i="5"/>
  <c r="F189" i="5"/>
  <c r="F187" i="5"/>
  <c r="F158" i="5"/>
  <c r="F152" i="5"/>
  <c r="F147" i="5"/>
  <c r="F141" i="5"/>
  <c r="F139" i="5"/>
  <c r="F135" i="5"/>
  <c r="F133" i="5"/>
  <c r="F105" i="5"/>
  <c r="F97" i="5"/>
  <c r="F90" i="5"/>
  <c r="F86" i="5"/>
  <c r="F82" i="5"/>
  <c r="F78" i="5"/>
  <c r="F74" i="5"/>
  <c r="F70" i="5"/>
  <c r="F66" i="5"/>
  <c r="F38" i="5"/>
  <c r="F34" i="5"/>
  <c r="F30" i="5"/>
  <c r="F26" i="5"/>
  <c r="F22" i="5"/>
  <c r="F18" i="5"/>
  <c r="F14" i="5"/>
  <c r="F218" i="6"/>
  <c r="F210" i="6"/>
  <c r="F202" i="6"/>
  <c r="F175" i="6"/>
  <c r="F171" i="6"/>
  <c r="F169" i="6"/>
  <c r="F165" i="6"/>
  <c r="F147" i="6"/>
  <c r="F143" i="6"/>
  <c r="F110" i="6"/>
  <c r="F97" i="6"/>
  <c r="F95" i="6"/>
  <c r="F92" i="6"/>
  <c r="F88" i="6"/>
  <c r="F81" i="6"/>
  <c r="F39" i="6"/>
  <c r="F27" i="6"/>
  <c r="F21" i="6"/>
  <c r="F17" i="6"/>
  <c r="F25" i="14"/>
  <c r="F46" i="6"/>
  <c r="F244" i="14"/>
  <c r="F167" i="14"/>
  <c r="G167" i="14" s="1"/>
  <c r="F159" i="14"/>
  <c r="G159" i="14" s="1"/>
  <c r="F31" i="14"/>
  <c r="F19" i="14"/>
  <c r="F98" i="15"/>
  <c r="F89" i="15"/>
  <c r="F80" i="15"/>
  <c r="F48" i="15"/>
  <c r="F37" i="15"/>
  <c r="F29" i="15"/>
  <c r="F18" i="15"/>
  <c r="F157" i="5"/>
  <c r="F151" i="5"/>
  <c r="F104" i="5"/>
  <c r="F96" i="5"/>
  <c r="F225" i="6"/>
  <c r="F217" i="6"/>
  <c r="F209" i="6"/>
  <c r="F201" i="6"/>
  <c r="F155" i="6"/>
  <c r="F151" i="6"/>
  <c r="F113" i="6"/>
  <c r="F107" i="6"/>
  <c r="F104" i="6"/>
  <c r="F84" i="6"/>
  <c r="F77" i="6"/>
  <c r="F48" i="6"/>
  <c r="F45" i="6"/>
  <c r="F42" i="6"/>
  <c r="F33" i="6"/>
  <c r="F30" i="6"/>
  <c r="F243" i="14"/>
  <c r="F231" i="14"/>
  <c r="F228" i="14"/>
  <c r="F222" i="14"/>
  <c r="F216" i="14"/>
  <c r="F166" i="14"/>
  <c r="G166" i="14" s="1"/>
  <c r="F158" i="14"/>
  <c r="G158" i="14" s="1"/>
  <c r="F133" i="14"/>
  <c r="F128" i="14"/>
  <c r="F124" i="14"/>
  <c r="F120" i="14"/>
  <c r="F116" i="14"/>
  <c r="F112" i="14"/>
  <c r="F66" i="14"/>
  <c r="F62" i="14"/>
  <c r="F37" i="14"/>
  <c r="F30" i="14"/>
  <c r="F18" i="14"/>
  <c r="F97" i="15"/>
  <c r="F88" i="15"/>
  <c r="F79" i="15"/>
  <c r="F47" i="15"/>
  <c r="F36" i="15"/>
  <c r="F25" i="15"/>
  <c r="F17" i="15"/>
  <c r="G17" i="15" s="1"/>
  <c r="F198" i="5"/>
  <c r="F188" i="5"/>
  <c r="F186" i="5"/>
  <c r="F184" i="5"/>
  <c r="F156" i="5"/>
  <c r="F150" i="5"/>
  <c r="F146" i="5"/>
  <c r="F144" i="5"/>
  <c r="F140" i="5"/>
  <c r="F138" i="5"/>
  <c r="F132" i="5"/>
  <c r="F103" i="5"/>
  <c r="F95" i="5"/>
  <c r="F89" i="5"/>
  <c r="F85" i="5"/>
  <c r="F81" i="5"/>
  <c r="F77" i="5"/>
  <c r="F73" i="5"/>
  <c r="F69" i="5"/>
  <c r="F65" i="5"/>
  <c r="F37" i="5"/>
  <c r="F33" i="5"/>
  <c r="F29" i="5"/>
  <c r="F25" i="5"/>
  <c r="F21" i="5"/>
  <c r="F17" i="5"/>
  <c r="F224" i="6"/>
  <c r="F216" i="6"/>
  <c r="F208" i="6"/>
  <c r="F200" i="6"/>
  <c r="F174" i="6"/>
  <c r="F170" i="6"/>
  <c r="F168" i="6"/>
  <c r="F164" i="6"/>
  <c r="F146" i="6"/>
  <c r="F142" i="6"/>
  <c r="F116" i="6"/>
  <c r="F94" i="6"/>
  <c r="F91" i="6"/>
  <c r="F80" i="6"/>
  <c r="F38" i="6"/>
  <c r="F20" i="6"/>
  <c r="F163" i="14"/>
  <c r="G163" i="14" s="1"/>
  <c r="F85" i="15"/>
  <c r="F201" i="5"/>
  <c r="F100" i="5"/>
  <c r="F205" i="6"/>
  <c r="F157" i="6"/>
  <c r="F111" i="6"/>
  <c r="F158" i="6"/>
  <c r="F154" i="6"/>
  <c r="F112" i="6"/>
  <c r="F109" i="6"/>
  <c r="F83" i="6"/>
  <c r="F76" i="6"/>
  <c r="F95" i="15"/>
  <c r="F86" i="15"/>
  <c r="F77" i="15"/>
  <c r="F45" i="15"/>
  <c r="F34" i="15"/>
  <c r="F23" i="15"/>
  <c r="F202" i="5"/>
  <c r="F196" i="5"/>
  <c r="F193" i="5"/>
  <c r="F185" i="5"/>
  <c r="F183" i="5"/>
  <c r="F149" i="5"/>
  <c r="F145" i="5"/>
  <c r="F143" i="5"/>
  <c r="F137" i="5"/>
  <c r="F131" i="5"/>
  <c r="F101" i="5"/>
  <c r="F93" i="5"/>
  <c r="F92" i="5"/>
  <c r="F88" i="5"/>
  <c r="F84" i="5"/>
  <c r="F80" i="5"/>
  <c r="F76" i="5"/>
  <c r="F72" i="5"/>
  <c r="F68" i="5"/>
  <c r="F41" i="5"/>
  <c r="F36" i="5"/>
  <c r="F32" i="5"/>
  <c r="F28" i="5"/>
  <c r="F24" i="5"/>
  <c r="F20" i="5"/>
  <c r="F16" i="5"/>
  <c r="F222" i="6"/>
  <c r="F214" i="6"/>
  <c r="F206" i="6"/>
  <c r="F198" i="6"/>
  <c r="F167" i="6"/>
  <c r="F163" i="6"/>
  <c r="F115" i="6"/>
  <c r="F106" i="6"/>
  <c r="F32" i="6"/>
  <c r="F29" i="6"/>
  <c r="F23" i="6"/>
  <c r="F19" i="6"/>
  <c r="G61" i="14" l="1"/>
  <c r="G66" i="14"/>
  <c r="G65" i="14"/>
  <c r="G64" i="14"/>
  <c r="G63" i="14"/>
  <c r="G62" i="14"/>
  <c r="G60" i="14" l="1"/>
  <c r="G215" i="14" l="1"/>
  <c r="G214" i="14"/>
  <c r="G242" i="14" l="1"/>
  <c r="G240" i="14"/>
  <c r="G237" i="14"/>
  <c r="G235" i="14"/>
  <c r="G147" i="5"/>
  <c r="G145" i="5"/>
  <c r="G142" i="5"/>
  <c r="G140" i="5"/>
  <c r="G137" i="5"/>
  <c r="G135" i="5"/>
  <c r="G132" i="5"/>
  <c r="G130" i="5"/>
  <c r="G110" i="6" l="1"/>
  <c r="G109" i="6"/>
  <c r="G97" i="6"/>
  <c r="G96" i="6"/>
  <c r="G84" i="6"/>
  <c r="G83" i="6"/>
  <c r="A62" i="6" l="1"/>
  <c r="A3" i="15" l="1"/>
  <c r="G35" i="14" l="1"/>
  <c r="G36" i="14"/>
  <c r="G37" i="14"/>
  <c r="G38" i="14"/>
  <c r="G39" i="14"/>
  <c r="G34" i="14"/>
  <c r="A3" i="14" l="1"/>
  <c r="A147" i="14" s="1"/>
  <c r="A3" i="5"/>
  <c r="A98" i="14" l="1"/>
  <c r="A50" i="14"/>
  <c r="G244" i="14"/>
  <c r="G243" i="14"/>
  <c r="G241" i="14"/>
  <c r="G239" i="14"/>
  <c r="G238" i="14"/>
  <c r="G236" i="14"/>
  <c r="G203" i="5" l="1"/>
  <c r="G202" i="5"/>
  <c r="G201" i="5"/>
  <c r="G200" i="5"/>
  <c r="G199" i="5"/>
  <c r="G198" i="5"/>
  <c r="G197" i="5"/>
  <c r="G196" i="5"/>
  <c r="G195" i="5"/>
  <c r="G194" i="5"/>
  <c r="G159" i="5" l="1"/>
  <c r="G158" i="5"/>
  <c r="G157" i="5"/>
  <c r="G156" i="5"/>
  <c r="G155" i="5"/>
  <c r="G154" i="5"/>
  <c r="G153" i="5"/>
  <c r="G152" i="5"/>
  <c r="G151" i="5"/>
  <c r="G150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193" i="5" l="1"/>
  <c r="G190" i="5"/>
  <c r="G184" i="5"/>
  <c r="G179" i="5"/>
  <c r="G192" i="5"/>
  <c r="G191" i="5"/>
  <c r="G189" i="5"/>
  <c r="G188" i="5"/>
  <c r="G187" i="5"/>
  <c r="G186" i="5"/>
  <c r="G185" i="5"/>
  <c r="G183" i="5"/>
  <c r="G182" i="5"/>
  <c r="G131" i="5"/>
  <c r="G127" i="5"/>
  <c r="G18" i="15" l="1"/>
  <c r="G19" i="15"/>
  <c r="G20" i="15"/>
  <c r="G21" i="15"/>
  <c r="G22" i="15"/>
  <c r="G23" i="15"/>
  <c r="G24" i="15"/>
  <c r="G25" i="15"/>
  <c r="G29" i="15"/>
  <c r="G30" i="15"/>
  <c r="G31" i="15"/>
  <c r="G32" i="15"/>
  <c r="G33" i="15"/>
  <c r="G34" i="15"/>
  <c r="G35" i="15"/>
  <c r="G36" i="15"/>
  <c r="G37" i="15"/>
  <c r="G41" i="15"/>
  <c r="G42" i="15"/>
  <c r="G43" i="15"/>
  <c r="G44" i="15"/>
  <c r="G45" i="15"/>
  <c r="G46" i="15"/>
  <c r="G47" i="15"/>
  <c r="G48" i="15"/>
  <c r="G49" i="15"/>
  <c r="A60" i="15"/>
  <c r="G70" i="15"/>
  <c r="G75" i="15"/>
  <c r="G76" i="15"/>
  <c r="G77" i="15"/>
  <c r="G78" i="15"/>
  <c r="G79" i="15"/>
  <c r="G80" i="15"/>
  <c r="G84" i="15"/>
  <c r="G85" i="15"/>
  <c r="G86" i="15"/>
  <c r="G87" i="15"/>
  <c r="G88" i="15"/>
  <c r="G89" i="15"/>
  <c r="G90" i="15"/>
  <c r="G94" i="15"/>
  <c r="G95" i="15"/>
  <c r="G96" i="15"/>
  <c r="G97" i="15"/>
  <c r="G98" i="15"/>
  <c r="G99" i="15"/>
  <c r="G100" i="15"/>
  <c r="G15" i="14"/>
  <c r="G16" i="14"/>
  <c r="G18" i="14"/>
  <c r="G19" i="14"/>
  <c r="G21" i="14"/>
  <c r="G22" i="14"/>
  <c r="G24" i="14"/>
  <c r="G25" i="14"/>
  <c r="G27" i="14"/>
  <c r="G28" i="14"/>
  <c r="G30" i="14"/>
  <c r="G31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A204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A119" i="5" l="1"/>
  <c r="A171" i="5" s="1"/>
  <c r="G134" i="6" l="1"/>
  <c r="G69" i="6"/>
  <c r="G62" i="5" l="1"/>
  <c r="G193" i="6" l="1"/>
  <c r="A54" i="5" l="1"/>
  <c r="A236" i="6"/>
  <c r="A186" i="6"/>
  <c r="A127" i="6"/>
  <c r="G65" i="5" l="1"/>
  <c r="G225" i="6" l="1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58" i="6"/>
  <c r="G157" i="6"/>
  <c r="G156" i="6"/>
  <c r="G155" i="6"/>
  <c r="G154" i="6"/>
  <c r="G153" i="6"/>
  <c r="G152" i="6"/>
  <c r="G151" i="6"/>
  <c r="G147" i="6"/>
  <c r="G146" i="6"/>
  <c r="G145" i="6"/>
  <c r="G144" i="6"/>
  <c r="G143" i="6"/>
  <c r="G142" i="6"/>
  <c r="G141" i="6"/>
  <c r="G140" i="6"/>
  <c r="G116" i="6"/>
  <c r="G115" i="6"/>
  <c r="G114" i="6"/>
  <c r="G113" i="6"/>
  <c r="G112" i="6"/>
  <c r="G111" i="6"/>
  <c r="G108" i="6"/>
  <c r="G107" i="6"/>
  <c r="G106" i="6"/>
  <c r="G105" i="6"/>
  <c r="G104" i="6"/>
  <c r="G103" i="6"/>
  <c r="G102" i="6"/>
  <c r="G101" i="6"/>
  <c r="G95" i="6"/>
  <c r="G94" i="6"/>
  <c r="G93" i="6"/>
  <c r="G92" i="6"/>
  <c r="G91" i="6"/>
  <c r="G90" i="6"/>
  <c r="G89" i="6"/>
  <c r="G88" i="6"/>
  <c r="G82" i="6"/>
  <c r="G81" i="6"/>
  <c r="G80" i="6"/>
  <c r="G79" i="6"/>
  <c r="G78" i="6"/>
  <c r="G77" i="6"/>
  <c r="G76" i="6"/>
  <c r="G75" i="6"/>
  <c r="G16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4" i="6"/>
  <c r="G33" i="6"/>
  <c r="G32" i="6"/>
  <c r="G31" i="6"/>
  <c r="G30" i="6"/>
  <c r="G29" i="6"/>
  <c r="G28" i="6"/>
  <c r="G27" i="6"/>
  <c r="G23" i="6"/>
  <c r="G22" i="6"/>
  <c r="G21" i="6"/>
  <c r="G20" i="6"/>
  <c r="G19" i="6"/>
  <c r="G18" i="6"/>
  <c r="G17" i="6"/>
  <c r="G14" i="5"/>
  <c r="G149" i="5"/>
  <c r="G148" i="5"/>
  <c r="G146" i="5"/>
  <c r="G144" i="5"/>
  <c r="G143" i="5"/>
  <c r="G141" i="5"/>
  <c r="G139" i="5"/>
  <c r="G138" i="5"/>
  <c r="G136" i="5"/>
  <c r="G134" i="5"/>
  <c r="G13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</calcChain>
</file>

<file path=xl/sharedStrings.xml><?xml version="1.0" encoding="utf-8"?>
<sst xmlns="http://schemas.openxmlformats.org/spreadsheetml/2006/main" count="2810" uniqueCount="1482">
  <si>
    <t>Part #</t>
  </si>
  <si>
    <t xml:space="preserve"> Product Description</t>
  </si>
  <si>
    <t>Multiplier</t>
  </si>
  <si>
    <t>Master</t>
  </si>
  <si>
    <t>UPC CODE</t>
  </si>
  <si>
    <t>Flared With Fittings</t>
  </si>
  <si>
    <t>LL X SL X Insulation x Length</t>
  </si>
  <si>
    <t xml:space="preserve">Flared </t>
  </si>
  <si>
    <t>Carton</t>
  </si>
  <si>
    <t>Flared With</t>
  </si>
  <si>
    <t>W/ Fittings</t>
  </si>
  <si>
    <t>Fittings</t>
  </si>
  <si>
    <t>EZ-Roll™ Ductless Mini-Split Line Sets - for Air Conditioning &amp; Refrigeration Applications</t>
  </si>
  <si>
    <t>3/8" Insulation</t>
  </si>
  <si>
    <t>017119</t>
  </si>
  <si>
    <t>1/4" x 3/8" x 3/8" x 15'</t>
  </si>
  <si>
    <t>017121</t>
  </si>
  <si>
    <t>1/4" x 3/8" x 3/8" x 25'</t>
  </si>
  <si>
    <t>017123</t>
  </si>
  <si>
    <t>1/4" x 3/8" x 3/8" x 35'</t>
  </si>
  <si>
    <t>017124</t>
  </si>
  <si>
    <t>1/4" x 3/8" x 3/8" x 50'</t>
  </si>
  <si>
    <t>017129</t>
  </si>
  <si>
    <t>1/4" x 1/2" x 3/8" x 15'</t>
  </si>
  <si>
    <t>017131</t>
  </si>
  <si>
    <t>1/4" x 1/2" x 3/8" x 25'</t>
  </si>
  <si>
    <t>017133</t>
  </si>
  <si>
    <t>1/4" x 1/2" x 3/8" x 35'</t>
  </si>
  <si>
    <t>017134</t>
  </si>
  <si>
    <t>1/4" x 1/2" x 3/8" x 50'</t>
  </si>
  <si>
    <t>017139</t>
  </si>
  <si>
    <t>1/4" x 5/8" x 3/8" x 15'</t>
  </si>
  <si>
    <t>017141</t>
  </si>
  <si>
    <t>1/4" x 5/8" x 3/8" x 25'</t>
  </si>
  <si>
    <t>017143</t>
  </si>
  <si>
    <t>1/4" x 5/8" x 3/8" x 35'</t>
  </si>
  <si>
    <t>017144</t>
  </si>
  <si>
    <t>1/4" x 5/8" x 3/8" x 50'</t>
  </si>
  <si>
    <t>017149</t>
  </si>
  <si>
    <t>3/8" x 5/8" x 3/8" x 15'</t>
  </si>
  <si>
    <t>017151</t>
  </si>
  <si>
    <t>3/8" x 5/8" x 3/8" x 25'</t>
  </si>
  <si>
    <t>017153</t>
  </si>
  <si>
    <t>3/8" x 5/8" x 3/8" x 35'</t>
  </si>
  <si>
    <t>017154</t>
  </si>
  <si>
    <t>3/8" x 5/8" x 3/8" x 50'</t>
  </si>
  <si>
    <t>1/2" Insulation</t>
  </si>
  <si>
    <t>017219</t>
  </si>
  <si>
    <t>1/4" x 3/8" x 1/2" x 15'</t>
  </si>
  <si>
    <t>017221</t>
  </si>
  <si>
    <t>1/4" x 3/8" x 1/2" x 25'</t>
  </si>
  <si>
    <t>017223</t>
  </si>
  <si>
    <t>1/4" x 3/8" x 1/2" x 35'</t>
  </si>
  <si>
    <t>1/4" x 3/8" x 1/2" x 50'</t>
  </si>
  <si>
    <t>017229</t>
  </si>
  <si>
    <t>1/4" x 1/2" x 1/2" x 15'</t>
  </si>
  <si>
    <t>017231</t>
  </si>
  <si>
    <t>1/4" x 1/2" x 1/2" x 25'</t>
  </si>
  <si>
    <t>017233</t>
  </si>
  <si>
    <t>1/4" x 1/2" x 1/2" x 35'</t>
  </si>
  <si>
    <t>017234</t>
  </si>
  <si>
    <t>1/4" x 1/2" x 1/2" x 50'</t>
  </si>
  <si>
    <t>017239</t>
  </si>
  <si>
    <t>1/4" x 5/8" x 1/2" x 15'</t>
  </si>
  <si>
    <t>017241</t>
  </si>
  <si>
    <t>1/4" x 5/8" x 1/2" x 25'</t>
  </si>
  <si>
    <t>017243</t>
  </si>
  <si>
    <t>1/4" x 5/8" x 1/2" x 35'</t>
  </si>
  <si>
    <t>017244</t>
  </si>
  <si>
    <t>1/4" x 5/8" x 1/2" x 50'</t>
  </si>
  <si>
    <t>017249</t>
  </si>
  <si>
    <t>3/8" x 5/8" x 1/2" x 15'</t>
  </si>
  <si>
    <t>017251</t>
  </si>
  <si>
    <t>3/8" x 5/8" x 1/2" x 25'</t>
  </si>
  <si>
    <t>017253</t>
  </si>
  <si>
    <t>3/8" x 5/8" x 1/2" x 35'</t>
  </si>
  <si>
    <t>017254</t>
  </si>
  <si>
    <t>3/8" x 5/8" x 1/2" x 50'</t>
  </si>
  <si>
    <t>Payment / Order Terms</t>
  </si>
  <si>
    <t>• Payment Terms: 2% 30 NET 45</t>
  </si>
  <si>
    <t>• Minimum order 1 Master CTN</t>
  </si>
  <si>
    <t>• Carton/MC quantities do apply</t>
  </si>
  <si>
    <t xml:space="preserve">• UPC code provided for reference only, coils are not identified with UPC code </t>
  </si>
  <si>
    <t xml:space="preserve">• All pricing subject to change without notice </t>
  </si>
  <si>
    <t>Freight Terms</t>
  </si>
  <si>
    <t xml:space="preserve">• FOB London, Ontario </t>
  </si>
  <si>
    <t xml:space="preserve">• Orders under 10 MC - prepay and charge or collect your carrier </t>
  </si>
  <si>
    <t xml:space="preserve">1010 Clarke Rd. • London, ON  • CANADA  •  N5Y 5S6  </t>
  </si>
  <si>
    <t>PH: 1.800.891.0800   FAX: 1.800.216.7266</t>
  </si>
  <si>
    <t>www.kamcoproducts.com  or  www.glcopper.com</t>
  </si>
  <si>
    <r>
      <t xml:space="preserve">Customer Driven </t>
    </r>
    <r>
      <rPr>
        <i/>
        <sz val="10"/>
        <rFont val="Tahoma"/>
        <family val="2"/>
      </rPr>
      <t>Quality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Service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Innovation</t>
    </r>
  </si>
  <si>
    <t>the 10 pallet prepaid level)</t>
  </si>
  <si>
    <t>• Freight prepaid on 10 MC to one shipping destination (Pallets of Ductless Mini Splits can be added to achieve</t>
  </si>
  <si>
    <t>• Refrigeration Coils, coated copper, and ACR Copper Ship PPD with 10 MC line sets, full carton /</t>
  </si>
  <si>
    <t>bundle qty apply</t>
  </si>
  <si>
    <t>List Price / PC</t>
  </si>
  <si>
    <t>List</t>
  </si>
  <si>
    <t>Price</t>
  </si>
  <si>
    <t>EZ-Roll™ Line Sets - for Air Conditioning &amp; Refrigeration Applications</t>
  </si>
  <si>
    <t>015519</t>
  </si>
  <si>
    <t>3/8" x 5/8" x  3/8" x 15'</t>
  </si>
  <si>
    <t>06552415519</t>
  </si>
  <si>
    <t>015520</t>
  </si>
  <si>
    <t>3/8" x 5/8" x  3/8" x 20'</t>
  </si>
  <si>
    <t>06552415520</t>
  </si>
  <si>
    <t>015521</t>
  </si>
  <si>
    <t>3/8" x 5/8" x  3/8" x 25'</t>
  </si>
  <si>
    <t>06552415521</t>
  </si>
  <si>
    <t>015522</t>
  </si>
  <si>
    <t>3/8" x 5/8" x  3/8" x 30'</t>
  </si>
  <si>
    <t>06552415522</t>
  </si>
  <si>
    <t>015523</t>
  </si>
  <si>
    <t>3/8" x 5/8" x  3/8" x 35'</t>
  </si>
  <si>
    <t>06552415523</t>
  </si>
  <si>
    <t>015525</t>
  </si>
  <si>
    <t>3/8" x 5/8" x  3/8" x 40'</t>
  </si>
  <si>
    <t>06552415525</t>
  </si>
  <si>
    <t>06552415524</t>
  </si>
  <si>
    <t>015526</t>
  </si>
  <si>
    <t>3/8" x 5/8" x  3/8" x 45'</t>
  </si>
  <si>
    <t>06552415526</t>
  </si>
  <si>
    <t>015524</t>
  </si>
  <si>
    <t>3/8" x 5/8" x  3/8" x 50'</t>
  </si>
  <si>
    <t>015529</t>
  </si>
  <si>
    <t>3/8" x 3/4" x  3/8" x 15'</t>
  </si>
  <si>
    <t>06552415529</t>
  </si>
  <si>
    <t>015530</t>
  </si>
  <si>
    <t>3/8" x 3/4" x  3/8" x 20'</t>
  </si>
  <si>
    <t>06552415530</t>
  </si>
  <si>
    <t>015531</t>
  </si>
  <si>
    <t>3/8" x 3/4" x  3/8" x 25'</t>
  </si>
  <si>
    <t>06552415531</t>
  </si>
  <si>
    <t>015532</t>
  </si>
  <si>
    <t>3/8" x 3/4" x  3/8" x 30'</t>
  </si>
  <si>
    <t>06552415532</t>
  </si>
  <si>
    <t>015533</t>
  </si>
  <si>
    <t>3/8" x 3/4" x  3/8" x 35'</t>
  </si>
  <si>
    <t>06552415533</t>
  </si>
  <si>
    <t>015535</t>
  </si>
  <si>
    <t>3/8" x 3/4" x  3/8" x 40'</t>
  </si>
  <si>
    <t>06552415535</t>
  </si>
  <si>
    <t>015536</t>
  </si>
  <si>
    <t>3/8" x 3/4" x  3/8" x 45'</t>
  </si>
  <si>
    <t>06552415536</t>
  </si>
  <si>
    <t>015534</t>
  </si>
  <si>
    <t>3/8" x 3/4" x  3/8" x 50'</t>
  </si>
  <si>
    <t>06552415534</t>
  </si>
  <si>
    <t>015539</t>
  </si>
  <si>
    <t>3/8" x 7/8" x  3/8" x 15'</t>
  </si>
  <si>
    <t>06552415539</t>
  </si>
  <si>
    <t>015540</t>
  </si>
  <si>
    <t>3/8" x 7/8" x  3/8" x 20'</t>
  </si>
  <si>
    <t>06552415540</t>
  </si>
  <si>
    <t>015541</t>
  </si>
  <si>
    <t>3/8" x 7/8" x  3/8" x 25'</t>
  </si>
  <si>
    <t>06552415541</t>
  </si>
  <si>
    <t>015542</t>
  </si>
  <si>
    <t>3/8" x 7/8" x  3/8" x 30'</t>
  </si>
  <si>
    <t>06552415542</t>
  </si>
  <si>
    <t>015543</t>
  </si>
  <si>
    <t>3/8" x 7/8" x  3/8" x 35'</t>
  </si>
  <si>
    <t>06552415543</t>
  </si>
  <si>
    <t>015545</t>
  </si>
  <si>
    <t>3/8" x 7/8" x  3/8" x 40'</t>
  </si>
  <si>
    <t>06552415545</t>
  </si>
  <si>
    <t>015546</t>
  </si>
  <si>
    <t>3/8" x 7/8" x  3/8" x 45'</t>
  </si>
  <si>
    <t>06552415546</t>
  </si>
  <si>
    <t>015544</t>
  </si>
  <si>
    <t>3/8" x 7/8" x  3/8" x 50'</t>
  </si>
  <si>
    <t>06552415544</t>
  </si>
  <si>
    <t>015551</t>
  </si>
  <si>
    <t>3/8" x 1-1/8" x 3/8" x 25'</t>
  </si>
  <si>
    <t>3/8" x 1 1/8" x 3/8" x 25'</t>
  </si>
  <si>
    <t>06552415551</t>
  </si>
  <si>
    <t>015552</t>
  </si>
  <si>
    <t>3/8" x 1-1/8" x 3/8" x 30'</t>
  </si>
  <si>
    <t>3/8" x 1 1/8" x 3/8" x 30'</t>
  </si>
  <si>
    <t>06552415552</t>
  </si>
  <si>
    <t>015553</t>
  </si>
  <si>
    <t>3/8" x 1-1/8" x 3/8" x 35'</t>
  </si>
  <si>
    <t>3/8" x 1 1/8" x 3/8" x 35'</t>
  </si>
  <si>
    <t>06552415553</t>
  </si>
  <si>
    <t>015555</t>
  </si>
  <si>
    <t>3/8" x 1-1/8" x 3/8" x 40'</t>
  </si>
  <si>
    <t>3/8" x 1 1/8" x 3/8" x 40'</t>
  </si>
  <si>
    <t>06552415555</t>
  </si>
  <si>
    <t>015556</t>
  </si>
  <si>
    <t>3/8" x 1-1/8" x 3/8" x 45'</t>
  </si>
  <si>
    <t>3/8" x 1 1/8" x 3/8" x 45'</t>
  </si>
  <si>
    <t>06552415556</t>
  </si>
  <si>
    <t>015554</t>
  </si>
  <si>
    <t>3/8" x 1-1/8" x 3/8" x 50'</t>
  </si>
  <si>
    <t>3/8" x 1 1/8" x 3/8" x 50'</t>
  </si>
  <si>
    <t>06552415554</t>
  </si>
  <si>
    <t>015619</t>
  </si>
  <si>
    <t>3/8" x 5/8" x  1/2" x 15'</t>
  </si>
  <si>
    <t>06552415619</t>
  </si>
  <si>
    <t>015620</t>
  </si>
  <si>
    <t>3/8" x 5/8" x  1/2" x 20'</t>
  </si>
  <si>
    <t>06552415620</t>
  </si>
  <si>
    <t>015621</t>
  </si>
  <si>
    <t>3/8" x 5/8" x  1/2" x 25'</t>
  </si>
  <si>
    <t>06552415621</t>
  </si>
  <si>
    <t>015622</t>
  </si>
  <si>
    <t>3/8" x 5/8" x  1/2" x 30'</t>
  </si>
  <si>
    <t>06552415622</t>
  </si>
  <si>
    <t>015623</t>
  </si>
  <si>
    <t>3/8" x 5/8" x  1/2" x 35'</t>
  </si>
  <si>
    <t>06552415623</t>
  </si>
  <si>
    <t>015625</t>
  </si>
  <si>
    <t>3/8" x 5/8" x  1/2" x 40'</t>
  </si>
  <si>
    <t>06552415625</t>
  </si>
  <si>
    <t>015626</t>
  </si>
  <si>
    <t>3/8" x 5/8" x  1/2" x 45'</t>
  </si>
  <si>
    <t>06552415626</t>
  </si>
  <si>
    <t>015624</t>
  </si>
  <si>
    <t>3/8" x 5/8" x  1/2" x 50'</t>
  </si>
  <si>
    <t>06552415624</t>
  </si>
  <si>
    <t>015629</t>
  </si>
  <si>
    <t>3/8" x 3/4" x  1/2" x 15'</t>
  </si>
  <si>
    <t>06552415629</t>
  </si>
  <si>
    <t>015630</t>
  </si>
  <si>
    <t>3/8" x 3/4" x  1/2" x 20'</t>
  </si>
  <si>
    <t>06552415630</t>
  </si>
  <si>
    <t>015631</t>
  </si>
  <si>
    <t>3/8" x 3/4" x  1/2" x 25'</t>
  </si>
  <si>
    <t>06552415631</t>
  </si>
  <si>
    <t>015632</t>
  </si>
  <si>
    <t>3/8" x 3/4" x  1/2" x 30'</t>
  </si>
  <si>
    <t>06552415632</t>
  </si>
  <si>
    <t>015633</t>
  </si>
  <si>
    <t>3/8" x 3/4" x  1/2" x 35'</t>
  </si>
  <si>
    <t>06552415633</t>
  </si>
  <si>
    <t>015635</t>
  </si>
  <si>
    <t>3/8" x 3/4" x  1/2" x 40'</t>
  </si>
  <si>
    <t>06552415635</t>
  </si>
  <si>
    <t>015636</t>
  </si>
  <si>
    <t>3/8" x 3/4" x  1/2" x 45'</t>
  </si>
  <si>
    <t>06552415636</t>
  </si>
  <si>
    <t>015634</t>
  </si>
  <si>
    <t>3/8" x 3/4" x  1/2" x 50'</t>
  </si>
  <si>
    <t>06552415634</t>
  </si>
  <si>
    <t>015639</t>
  </si>
  <si>
    <t>3/8" x 7/8" x  1/2" x 15'</t>
  </si>
  <si>
    <t>06552415639</t>
  </si>
  <si>
    <t>015640</t>
  </si>
  <si>
    <t>3/8" x 7/8" x  1/2" x 20'</t>
  </si>
  <si>
    <t>06552415640</t>
  </si>
  <si>
    <t>015641</t>
  </si>
  <si>
    <t>3/8" x 7/8" x  1/2" x 25'</t>
  </si>
  <si>
    <t>06552415641</t>
  </si>
  <si>
    <t>015642</t>
  </si>
  <si>
    <t>3/8" x 7/8" x  1/2" x 30'</t>
  </si>
  <si>
    <t>06552415642</t>
  </si>
  <si>
    <t>015643</t>
  </si>
  <si>
    <t>3/8" x 7/8" x  1/2" x 35'</t>
  </si>
  <si>
    <t>06552415643</t>
  </si>
  <si>
    <t>015645</t>
  </si>
  <si>
    <t>3/8" x 7/8" x  1/2" x 40'</t>
  </si>
  <si>
    <t>06552415645</t>
  </si>
  <si>
    <t>015646</t>
  </si>
  <si>
    <t>3/8" x 7/8" x  1/2" x 45'</t>
  </si>
  <si>
    <t>06552415646</t>
  </si>
  <si>
    <t>015644</t>
  </si>
  <si>
    <t>3/8" x 7/8" x  1/2" x 50'</t>
  </si>
  <si>
    <t>06552415644</t>
  </si>
  <si>
    <t>015651</t>
  </si>
  <si>
    <t>3/8" x 1 1/8" x 1/2" x 25'</t>
  </si>
  <si>
    <t>06552415651</t>
  </si>
  <si>
    <t>015652</t>
  </si>
  <si>
    <t>3/8" x 1 1/8" x 1/2" x 30'</t>
  </si>
  <si>
    <t>06552415652</t>
  </si>
  <si>
    <t>015653</t>
  </si>
  <si>
    <t>3/8" x 1 1/8" x 1/2" x 35'</t>
  </si>
  <si>
    <t>06552415653</t>
  </si>
  <si>
    <t>015655</t>
  </si>
  <si>
    <t>3/8" x 1 1/8" x 1/2" x 40'</t>
  </si>
  <si>
    <t>06552415655</t>
  </si>
  <si>
    <t>015656</t>
  </si>
  <si>
    <t>3/8" x 1 1/8" x 1/2" x 45'</t>
  </si>
  <si>
    <t>06552415656</t>
  </si>
  <si>
    <t>015654</t>
  </si>
  <si>
    <t>3/8" x 1 1/8" x 1/2" x 50'</t>
  </si>
  <si>
    <t>06552415654</t>
  </si>
  <si>
    <t>3/4" Insulation</t>
  </si>
  <si>
    <t>015719</t>
  </si>
  <si>
    <t>3/8" x 5/8" x  3/4" x 15'</t>
  </si>
  <si>
    <t>06552415719</t>
  </si>
  <si>
    <t>015720</t>
  </si>
  <si>
    <t>3/8" x 5/8" x  3/4" x 20'</t>
  </si>
  <si>
    <t>06552415720</t>
  </si>
  <si>
    <t>015721</t>
  </si>
  <si>
    <t>3/8" x 5/8" x  3/4" x 25'</t>
  </si>
  <si>
    <t>06552415721</t>
  </si>
  <si>
    <t>015722</t>
  </si>
  <si>
    <t>3/8" x 5/8" x  3/4" x 30'</t>
  </si>
  <si>
    <t>06552415722</t>
  </si>
  <si>
    <t>015723</t>
  </si>
  <si>
    <t>3/8" x 5/8" x  3/4" x 35'</t>
  </si>
  <si>
    <t>06552415723</t>
  </si>
  <si>
    <t>015725</t>
  </si>
  <si>
    <t>3/8" x 5/8" x  3/4" x 40'</t>
  </si>
  <si>
    <t>06552415725</t>
  </si>
  <si>
    <t>015726</t>
  </si>
  <si>
    <t>3/8" x 5/8" x  3/4" x 45'</t>
  </si>
  <si>
    <t>06552415726</t>
  </si>
  <si>
    <t>015724</t>
  </si>
  <si>
    <t>3/8" x 5/8" x  3/4" x 50'</t>
  </si>
  <si>
    <t>06552415724</t>
  </si>
  <si>
    <t>015729</t>
  </si>
  <si>
    <t>3/8" x 3/4" x  3/4" x 15'</t>
  </si>
  <si>
    <t>06552415729</t>
  </si>
  <si>
    <t>015730</t>
  </si>
  <si>
    <t>3/8" x 3/4" x  3/4" x 20'</t>
  </si>
  <si>
    <t>06552415730</t>
  </si>
  <si>
    <t>015731</t>
  </si>
  <si>
    <t>3/8" x 3/4" x  3/4" x 25'</t>
  </si>
  <si>
    <t>06552415731</t>
  </si>
  <si>
    <t>015732</t>
  </si>
  <si>
    <t>3/8" x 3/4" x  3/4" x 30'</t>
  </si>
  <si>
    <t>06552415732</t>
  </si>
  <si>
    <t>015733</t>
  </si>
  <si>
    <t>3/8" x 3/4" x  3/4" x 35'</t>
  </si>
  <si>
    <t>06552415733</t>
  </si>
  <si>
    <t>015735</t>
  </si>
  <si>
    <t>3/8" x 3/4" x  3/4" x 40'</t>
  </si>
  <si>
    <t>06552415735</t>
  </si>
  <si>
    <t>015736</t>
  </si>
  <si>
    <t>3/8" x 3/4" x  3/4" x 45'</t>
  </si>
  <si>
    <t>06552415736</t>
  </si>
  <si>
    <t>015734</t>
  </si>
  <si>
    <t>3/8" x 3/4" x  3/4" x 50'</t>
  </si>
  <si>
    <t>06552415734</t>
  </si>
  <si>
    <t>015739</t>
  </si>
  <si>
    <t>3/8" x 7/8" x  3/4" x 15'</t>
  </si>
  <si>
    <t>06552415739</t>
  </si>
  <si>
    <t>015740</t>
  </si>
  <si>
    <t>3/8" x 7/8" x  3/4" x 20'</t>
  </si>
  <si>
    <t>06552415740</t>
  </si>
  <si>
    <t>015741</t>
  </si>
  <si>
    <t>3/8" x 7/8" x  3/4" x 25'</t>
  </si>
  <si>
    <t>06552415741</t>
  </si>
  <si>
    <t>015742</t>
  </si>
  <si>
    <t>3/8" x 7/8" x  3/4" x 30'</t>
  </si>
  <si>
    <t>06552415742</t>
  </si>
  <si>
    <t>015743</t>
  </si>
  <si>
    <t>3/8" x 7/8" x  3/4" x 35'</t>
  </si>
  <si>
    <t>06552415743</t>
  </si>
  <si>
    <t>015745</t>
  </si>
  <si>
    <t>3/8" x 7/8" x  3/4" x 40'</t>
  </si>
  <si>
    <t>06552415745</t>
  </si>
  <si>
    <t>015746</t>
  </si>
  <si>
    <t>3/8" x 7/8" x  3/4" x 45'</t>
  </si>
  <si>
    <t>06552415746</t>
  </si>
  <si>
    <t>015744</t>
  </si>
  <si>
    <t>3/8" x 7/8" x  3/4" x 50'</t>
  </si>
  <si>
    <t>06552415744</t>
  </si>
  <si>
    <t>015751</t>
  </si>
  <si>
    <t>3/8" x 1 1/8" x 3/4" x 25'</t>
  </si>
  <si>
    <t>06552415751</t>
  </si>
  <si>
    <t>015752</t>
  </si>
  <si>
    <t>3/8" x 1 1/8" x 3/4" x 30'</t>
  </si>
  <si>
    <t>06552415752</t>
  </si>
  <si>
    <t>015753</t>
  </si>
  <si>
    <t>3/8" x 1 1/8" x 3/4" x 35'</t>
  </si>
  <si>
    <t>06552415753</t>
  </si>
  <si>
    <t>015755</t>
  </si>
  <si>
    <t>3/8" x 1 1/8" x 3/4" x 40'</t>
  </si>
  <si>
    <t>06552415755</t>
  </si>
  <si>
    <t>015756</t>
  </si>
  <si>
    <t>3/8" x 1 1/8" x 3/4" x 45'</t>
  </si>
  <si>
    <t>06552415756</t>
  </si>
  <si>
    <t>015754</t>
  </si>
  <si>
    <t>3/8" x 1 1/8" x 3/4" x 50'</t>
  </si>
  <si>
    <t>06552415754</t>
  </si>
  <si>
    <t>1" Insulation</t>
  </si>
  <si>
    <t>3/8" x 5/8" x  1" x 15'</t>
  </si>
  <si>
    <t>3/8" x 5/8" x  1" x 20'</t>
  </si>
  <si>
    <t>3/8" x 5/8" x  1" x 25'</t>
  </si>
  <si>
    <t>3/8" x 5/8" x  1" x 30'</t>
  </si>
  <si>
    <t>3/8" x 5/8" x  1" x 35'</t>
  </si>
  <si>
    <t>3/8" x 5/8" x  1" x 40'</t>
  </si>
  <si>
    <t>3/8" x 5/8" x  1" x 45'</t>
  </si>
  <si>
    <t>3/8" x 5/8" x  1" x 50'</t>
  </si>
  <si>
    <t>015829</t>
  </si>
  <si>
    <t>3/8" x 3/4" x  1" x 15'</t>
  </si>
  <si>
    <t>06552415829</t>
  </si>
  <si>
    <t>015830</t>
  </si>
  <si>
    <t>3/8" x 3/4" x  1" x 20'</t>
  </si>
  <si>
    <t>06552415830</t>
  </si>
  <si>
    <t>015831</t>
  </si>
  <si>
    <t>3/8" x 3/4" x  1" x 25'</t>
  </si>
  <si>
    <t>06552415831</t>
  </si>
  <si>
    <t>015832</t>
  </si>
  <si>
    <t>3/8" x 3/4" x  1" x 30'</t>
  </si>
  <si>
    <t>06552415832</t>
  </si>
  <si>
    <t>015833</t>
  </si>
  <si>
    <t>3/8" x 3/4" x  1" x 35'</t>
  </si>
  <si>
    <t>06552415833</t>
  </si>
  <si>
    <t>015835</t>
  </si>
  <si>
    <t>3/8" x 3/4" x  1" x 40'</t>
  </si>
  <si>
    <t>06552415835</t>
  </si>
  <si>
    <t>015836</t>
  </si>
  <si>
    <t>3/8" x 3/4" x  1" x 45'</t>
  </si>
  <si>
    <t>06552415836</t>
  </si>
  <si>
    <t>015834</t>
  </si>
  <si>
    <t>3/8" x 3/4" x  1" x 50'</t>
  </si>
  <si>
    <t>015839</t>
  </si>
  <si>
    <t>3/8" x 7/8" x  1" x 15'</t>
  </si>
  <si>
    <t>06552415839</t>
  </si>
  <si>
    <t>015840</t>
  </si>
  <si>
    <t>3/8" x 7/8" x  1" x 20'</t>
  </si>
  <si>
    <t>06552415840</t>
  </si>
  <si>
    <t>015841</t>
  </si>
  <si>
    <t>3/8" x 7/8" x  1" x 25'</t>
  </si>
  <si>
    <t>06552415841</t>
  </si>
  <si>
    <t>015842</t>
  </si>
  <si>
    <t>3/8" x 7/8" x  1" x 30'</t>
  </si>
  <si>
    <t>06552415842</t>
  </si>
  <si>
    <t>015843</t>
  </si>
  <si>
    <t>3/8" x 7/8" x  1" x 35'</t>
  </si>
  <si>
    <t>06552415843</t>
  </si>
  <si>
    <t>015845</t>
  </si>
  <si>
    <t>3/8" x 7/8" x  1" x 40'</t>
  </si>
  <si>
    <t>06552415845</t>
  </si>
  <si>
    <t>015846</t>
  </si>
  <si>
    <t>3/8" x 7/8" x  1" x 45'</t>
  </si>
  <si>
    <t>06552415846</t>
  </si>
  <si>
    <t>015844</t>
  </si>
  <si>
    <t>3/8" x 7/8" x  1" x 50'</t>
  </si>
  <si>
    <t>06552415844</t>
  </si>
  <si>
    <t>015851</t>
  </si>
  <si>
    <t>3/8" x 1 1/8" x 1" x 25'</t>
  </si>
  <si>
    <t>06552415851</t>
  </si>
  <si>
    <t>015852</t>
  </si>
  <si>
    <t>3/8" x 1 1/8" x 1" x 30'</t>
  </si>
  <si>
    <t>06552415852</t>
  </si>
  <si>
    <t>015853</t>
  </si>
  <si>
    <t>3/8" x 1 1/8" x 1" x 35'</t>
  </si>
  <si>
    <t>06552415853</t>
  </si>
  <si>
    <t>015855</t>
  </si>
  <si>
    <t>3/8" x 1 1/8" x 1" x 40'</t>
  </si>
  <si>
    <t>06552415855</t>
  </si>
  <si>
    <t>015856</t>
  </si>
  <si>
    <t>3/8" x 1 1/8" x 1" x 45'</t>
  </si>
  <si>
    <t>06552415856</t>
  </si>
  <si>
    <t>015854</t>
  </si>
  <si>
    <t>3/8" x 1 1/8" x 1" x 50'</t>
  </si>
  <si>
    <t>06552415854</t>
  </si>
  <si>
    <t>• Freight prepaid on 10 MC to one shipping destination (Pallets of Ductless Mini Splits can be added to</t>
  </si>
  <si>
    <t xml:space="preserve">   achieve the 10 pallet prepaid level)</t>
  </si>
  <si>
    <t xml:space="preserve">   bundle qty apply</t>
  </si>
  <si>
    <t>015819</t>
  </si>
  <si>
    <t>015820</t>
  </si>
  <si>
    <t>015821</t>
  </si>
  <si>
    <t>015822</t>
  </si>
  <si>
    <t>015823</t>
  </si>
  <si>
    <t>015825</t>
  </si>
  <si>
    <t>015826</t>
  </si>
  <si>
    <t>015824</t>
  </si>
  <si>
    <t>017122</t>
  </si>
  <si>
    <t>017132</t>
  </si>
  <si>
    <t>017142</t>
  </si>
  <si>
    <t>017152</t>
  </si>
  <si>
    <t>017232</t>
  </si>
  <si>
    <t>017242</t>
  </si>
  <si>
    <t>017252</t>
  </si>
  <si>
    <t>1/4" x 3/8" x 3/8" x 30'</t>
  </si>
  <si>
    <t>1/4" x 1/2" x 3/8" x 30'</t>
  </si>
  <si>
    <t>1/4" x 5/8" x 3/8" x 30'</t>
  </si>
  <si>
    <t>3/8" x 5/8" x 3/8" x 30'</t>
  </si>
  <si>
    <t>1/4" x 3/8" x 1/2" x 30'</t>
  </si>
  <si>
    <t>1/4" x 1/2" x 1/2" x 30'</t>
  </si>
  <si>
    <t>1/4" x 5/8" x 1/2" x 30'</t>
  </si>
  <si>
    <t>3/8" x 5/8" x 1/2" x 30'</t>
  </si>
  <si>
    <t>1/4" x 1/2" x 50'</t>
  </si>
  <si>
    <t>1/4" x 1/2" x 164'</t>
  </si>
  <si>
    <t>3/8" x 1/2" x 50'</t>
  </si>
  <si>
    <t>3/8" x 1/2" x 164'</t>
  </si>
  <si>
    <t>1/2" x 1/2" x 50'</t>
  </si>
  <si>
    <t>1/2" x 1/2" x 164'</t>
  </si>
  <si>
    <t>5/8" x 1/2" x 50'</t>
  </si>
  <si>
    <t>5/8" x 1/2" x 164'</t>
  </si>
  <si>
    <t>3/4" x 1/2" x 50'</t>
  </si>
  <si>
    <t>7/8" x 1/2" x 50'</t>
  </si>
  <si>
    <t>3/8" x 3/4" x 1/2" x 25'</t>
  </si>
  <si>
    <t>3/8" x 3/4" x 1/2" x 35'</t>
  </si>
  <si>
    <t>3/8" x 3/4" x 1/2" x 50'</t>
  </si>
  <si>
    <t>3/8" x 7/8" x 1/2" x 25'</t>
  </si>
  <si>
    <t>3/8" x 7/8" x 1/2" x 35'</t>
  </si>
  <si>
    <t>3/8" x 7/8" x 1/2" x 50'</t>
  </si>
  <si>
    <r>
      <t xml:space="preserve">• Parts numbers referenced are for </t>
    </r>
    <r>
      <rPr>
        <i/>
        <u/>
        <sz val="10"/>
        <rFont val="Tahoma"/>
        <family val="2"/>
      </rPr>
      <t>PLAIN END</t>
    </r>
  </si>
  <si>
    <t>CTN / Bundle Quantity</t>
  </si>
  <si>
    <t>List / FT</t>
  </si>
  <si>
    <t>Refrigeration Coils</t>
  </si>
  <si>
    <t xml:space="preserve">50' and 100' </t>
  </si>
  <si>
    <t>004411</t>
  </si>
  <si>
    <t>1/8" R X 50'</t>
  </si>
  <si>
    <t>1/8 R X 50 IND</t>
  </si>
  <si>
    <t>065524044114</t>
  </si>
  <si>
    <t>004412</t>
  </si>
  <si>
    <t>3/16" R X 50'</t>
  </si>
  <si>
    <t>3/16 R X 50 IND</t>
  </si>
  <si>
    <t>065524044121</t>
  </si>
  <si>
    <t>004413</t>
  </si>
  <si>
    <t>1/4" R X 50'</t>
  </si>
  <si>
    <t>1/4 R X 50 IND</t>
  </si>
  <si>
    <t>065524044138</t>
  </si>
  <si>
    <t>004414</t>
  </si>
  <si>
    <t>5/16" R X 50'</t>
  </si>
  <si>
    <t>5/16 R X 50 IND</t>
  </si>
  <si>
    <t>065524044145</t>
  </si>
  <si>
    <t>004415</t>
  </si>
  <si>
    <t>3/8" R X 50'</t>
  </si>
  <si>
    <t>3/8 R X 50 IND</t>
  </si>
  <si>
    <t>065524044152</t>
  </si>
  <si>
    <t>004417</t>
  </si>
  <si>
    <t>1/2" R X 50'</t>
  </si>
  <si>
    <t>1/2 R X 50 IND</t>
  </si>
  <si>
    <t>065524044176</t>
  </si>
  <si>
    <t>004418</t>
  </si>
  <si>
    <t>5/8" R X 50'</t>
  </si>
  <si>
    <t>5/8 R X 50 IND</t>
  </si>
  <si>
    <t>065524044183</t>
  </si>
  <si>
    <t>004419</t>
  </si>
  <si>
    <t>3/4" R X 50'</t>
  </si>
  <si>
    <t>3/4 R X 50 B</t>
  </si>
  <si>
    <t>065524044190</t>
  </si>
  <si>
    <t>004420</t>
  </si>
  <si>
    <t>7/8" R X 50'</t>
  </si>
  <si>
    <t>7/8 R X 50 B</t>
  </si>
  <si>
    <t>065524044206</t>
  </si>
  <si>
    <t>004421</t>
  </si>
  <si>
    <t>1-1/8" R X 50'</t>
  </si>
  <si>
    <t>1-1/8 R X 50 IND</t>
  </si>
  <si>
    <t>065524044213</t>
  </si>
  <si>
    <t>004422</t>
  </si>
  <si>
    <t>1-3/8" R X 50'</t>
  </si>
  <si>
    <t>1-3/8 R X 50 IND</t>
  </si>
  <si>
    <t>065524044220</t>
  </si>
  <si>
    <t>004423</t>
  </si>
  <si>
    <t>1-5/8" R X 50'</t>
  </si>
  <si>
    <t>1-5/8 R X 50 IND</t>
  </si>
  <si>
    <t>065524044237</t>
  </si>
  <si>
    <t>004433</t>
  </si>
  <si>
    <t>1/4" R X 100'</t>
  </si>
  <si>
    <t>1/4 R X 100 IND</t>
  </si>
  <si>
    <t>065524044336</t>
  </si>
  <si>
    <t>004435</t>
  </si>
  <si>
    <t>3/8" R X 100'</t>
  </si>
  <si>
    <t>3/8 R X 100 IND</t>
  </si>
  <si>
    <t>065524044350</t>
  </si>
  <si>
    <t>004437</t>
  </si>
  <si>
    <t>1/2" R X 100'</t>
  </si>
  <si>
    <t>1/2 R X 100 IND</t>
  </si>
  <si>
    <t>065524044374</t>
  </si>
  <si>
    <t>004438</t>
  </si>
  <si>
    <t>5/8" R X 100'</t>
  </si>
  <si>
    <t>5/8 R X 100</t>
  </si>
  <si>
    <t>065524044381</t>
  </si>
  <si>
    <t>004439</t>
  </si>
  <si>
    <t>3/4" R X 100'</t>
  </si>
  <si>
    <t>065524044398</t>
  </si>
  <si>
    <t>GL Plus™ ACR Straight Lengths (Nitrogen Purged and Pressurized)</t>
  </si>
  <si>
    <t>10' Lengths</t>
  </si>
  <si>
    <t>000861</t>
  </si>
  <si>
    <t>3/8" ACR X 10' TPC</t>
  </si>
  <si>
    <t>3/8 ACR X 10 TPC</t>
  </si>
  <si>
    <t>065524008611</t>
  </si>
  <si>
    <t>000862</t>
  </si>
  <si>
    <t>1/2" ACR X 10' TPC</t>
  </si>
  <si>
    <t>1/2 ACR X 10 TPC</t>
  </si>
  <si>
    <t>065524008628</t>
  </si>
  <si>
    <t>009863</t>
  </si>
  <si>
    <t>000863</t>
  </si>
  <si>
    <t>5/8" ACR X 10' TPC</t>
  </si>
  <si>
    <t>5/8 ACR X 10 TPC</t>
  </si>
  <si>
    <t>065524098636</t>
  </si>
  <si>
    <t>000864</t>
  </si>
  <si>
    <t>3/4" ACR X 10' TPC</t>
  </si>
  <si>
    <t>3/4 ACR X 10 TPC</t>
  </si>
  <si>
    <t>065524008642</t>
  </si>
  <si>
    <t>009865</t>
  </si>
  <si>
    <t>000865</t>
  </si>
  <si>
    <t>7/8" ACR X 10' TPC</t>
  </si>
  <si>
    <t>7/8 ACR X 10 TPC</t>
  </si>
  <si>
    <t>065524098650</t>
  </si>
  <si>
    <t>009866</t>
  </si>
  <si>
    <t>000866</t>
  </si>
  <si>
    <t>1-1/8" ACR X 10' TPC</t>
  </si>
  <si>
    <t>1 1/8 ACR X 10 TPC</t>
  </si>
  <si>
    <t>065524098667</t>
  </si>
  <si>
    <t>009867</t>
  </si>
  <si>
    <t>000867</t>
  </si>
  <si>
    <t>1-3/8" ACR X 10' TPC</t>
  </si>
  <si>
    <t>1 3/8 ACR X 10 TPC</t>
  </si>
  <si>
    <t>065524098674</t>
  </si>
  <si>
    <t>009868</t>
  </si>
  <si>
    <t>000868</t>
  </si>
  <si>
    <t>1-5/8" ACR X 10' TPC</t>
  </si>
  <si>
    <t>1 5/8 ACR X 10 TPC</t>
  </si>
  <si>
    <t>065524098681</t>
  </si>
  <si>
    <t>009869</t>
  </si>
  <si>
    <t>000869</t>
  </si>
  <si>
    <t>2-1/8" ACR X 10' TPC</t>
  </si>
  <si>
    <t>2 1/8 ACR X 10 TPC</t>
  </si>
  <si>
    <t>065524098698</t>
  </si>
  <si>
    <t>000870</t>
  </si>
  <si>
    <t>2-5/8" ACR 10' TPC</t>
  </si>
  <si>
    <t>2 5/8 ACR 10 TPC</t>
  </si>
  <si>
    <t>065524008703</t>
  </si>
  <si>
    <t>000871</t>
  </si>
  <si>
    <t>3-1/8" ACR 10' TPC</t>
  </si>
  <si>
    <t>3 1/8 ACR 10 TPC</t>
  </si>
  <si>
    <t>065524008710</t>
  </si>
  <si>
    <t>000872</t>
  </si>
  <si>
    <t>3-5/8" ACR 10' TPC</t>
  </si>
  <si>
    <t>065524008727</t>
  </si>
  <si>
    <t>000873</t>
  </si>
  <si>
    <t>4-1/8" ACR 10' TPC</t>
  </si>
  <si>
    <t>4 1/8 ACR 10 TPC</t>
  </si>
  <si>
    <t>065524008734</t>
  </si>
  <si>
    <t>20' Lengths</t>
  </si>
  <si>
    <t>000841</t>
  </si>
  <si>
    <t>3/8" ACR X 20' TPC</t>
  </si>
  <si>
    <t>3/8 ACR X 20 TPC</t>
  </si>
  <si>
    <t>065524008413</t>
  </si>
  <si>
    <t>000842</t>
  </si>
  <si>
    <t>1/2" ACR X 20' TPC</t>
  </si>
  <si>
    <t>1/2 ACR X 20 TPC</t>
  </si>
  <si>
    <t>065524008420</t>
  </si>
  <si>
    <t>009843</t>
  </si>
  <si>
    <t>000843</t>
  </si>
  <si>
    <t>5/8" ACR X 20' TPC</t>
  </si>
  <si>
    <t>5/8 ACR X 20 TPC</t>
  </si>
  <si>
    <t>065524098438</t>
  </si>
  <si>
    <t>000844</t>
  </si>
  <si>
    <t>3/4" ACR X 20' TPC</t>
  </si>
  <si>
    <t>3/4 ACR X 20 TPC</t>
  </si>
  <si>
    <t>065524008444</t>
  </si>
  <si>
    <t>009845</t>
  </si>
  <si>
    <t>000845</t>
  </si>
  <si>
    <t>7/8" ACR X 20' TPC</t>
  </si>
  <si>
    <t>7/8 ACR X 20 TPC</t>
  </si>
  <si>
    <t>065524098452</t>
  </si>
  <si>
    <t>009846</t>
  </si>
  <si>
    <t>000846</t>
  </si>
  <si>
    <t>1-1/8" ACR X 20' TPC</t>
  </si>
  <si>
    <t>1 1/8 ACR X 20 TPC</t>
  </si>
  <si>
    <t>065524098469</t>
  </si>
  <si>
    <t>009847</t>
  </si>
  <si>
    <t>000847</t>
  </si>
  <si>
    <t>1-3/8" ACR X 20' TPC</t>
  </si>
  <si>
    <t>1 3/8 ACR X 20 TPC</t>
  </si>
  <si>
    <t>065524098476</t>
  </si>
  <si>
    <t>009848</t>
  </si>
  <si>
    <t>000848</t>
  </si>
  <si>
    <t>1-5/8" ACR X 20' TPC</t>
  </si>
  <si>
    <t>1 5/8 ACR X 20 TPC</t>
  </si>
  <si>
    <t>065524098483</t>
  </si>
  <si>
    <t>009849</t>
  </si>
  <si>
    <t>000849</t>
  </si>
  <si>
    <t>2-1/8" ACR X 20' TPC</t>
  </si>
  <si>
    <t>2 1/8 ACR X 20 TPC</t>
  </si>
  <si>
    <t>065524098490</t>
  </si>
  <si>
    <t>000850</t>
  </si>
  <si>
    <t>2-5/8" ACR X 20' TPC</t>
  </si>
  <si>
    <t>2 5/8 ACR X 20 TPC</t>
  </si>
  <si>
    <t>065524008505</t>
  </si>
  <si>
    <t>000851</t>
  </si>
  <si>
    <t>3-1/8" ACR X 20' TPC</t>
  </si>
  <si>
    <t>3 1/8 ACR X 20 TPC</t>
  </si>
  <si>
    <t>065524008512</t>
  </si>
  <si>
    <t>000852</t>
  </si>
  <si>
    <t>3-5/8" ACR X 20' TPC</t>
  </si>
  <si>
    <t>3 5/8 ACR X 20 TPC</t>
  </si>
  <si>
    <t>065524008529</t>
  </si>
  <si>
    <t>000853</t>
  </si>
  <si>
    <t>4-1/8" ACR X 20' TPC</t>
  </si>
  <si>
    <t>4 1/8 ACR X 20 TPC</t>
  </si>
  <si>
    <t>065524008536</t>
  </si>
  <si>
    <t>• Minimum order 1 CTN on coils and 1 bundle on straight lengths</t>
  </si>
  <si>
    <t xml:space="preserve">• UPC code provided for reference only, coils / straight lengths are not identified with UPC code </t>
  </si>
  <si>
    <t xml:space="preserve">   the 10 pallet prepaid level)</t>
  </si>
  <si>
    <t>• Refrigeration Coils, coated copper, and ACR Copper Ship PPD with 10 MC line sets, full carton / bundle qty apply</t>
  </si>
  <si>
    <t>SL X Insulation x Length</t>
  </si>
  <si>
    <t>018221</t>
  </si>
  <si>
    <t>018223</t>
  </si>
  <si>
    <t>1/4" x 3/8" x 3/4" x 25'</t>
  </si>
  <si>
    <t>1/4" x 3/8" x 3/4" x 35'</t>
  </si>
  <si>
    <t>1/4" x 3/8" x 3/4" x 50'</t>
  </si>
  <si>
    <t>1/4" x 1/2" x 3/4" x 25'</t>
  </si>
  <si>
    <t>1/4" x 1/2" x 3/4" x 35'</t>
  </si>
  <si>
    <t>1/4" x 1/2" x 3/4" x 50'</t>
  </si>
  <si>
    <t>1/4" x 5/8" x 3/4" x 25'</t>
  </si>
  <si>
    <t>1/4" x 5/8" x 3/4" x 35'</t>
  </si>
  <si>
    <t>1/4" x 5/8" x 3/4" x 50'</t>
  </si>
  <si>
    <t>3/8" x 5/8" x 3/4" x 25'</t>
  </si>
  <si>
    <t>3/8" x 5/8" x 3/4" x 35'</t>
  </si>
  <si>
    <t>3/8" x 5/8" x 3/4" x 50'</t>
  </si>
  <si>
    <t>• To specify bends on purchases, please replace the forth digit in the part number with a '1'</t>
  </si>
  <si>
    <t>017321</t>
  </si>
  <si>
    <t>017331</t>
  </si>
  <si>
    <t>017333</t>
  </si>
  <si>
    <t>017334</t>
  </si>
  <si>
    <t>017341</t>
  </si>
  <si>
    <t>017343</t>
  </si>
  <si>
    <t>017344</t>
  </si>
  <si>
    <t>017351</t>
  </si>
  <si>
    <t>017353</t>
  </si>
  <si>
    <t>017323</t>
  </si>
  <si>
    <t>017354</t>
  </si>
  <si>
    <t>Ductless</t>
  </si>
  <si>
    <t>1/4" x 3/8" x 3/8" x 65'</t>
  </si>
  <si>
    <t>1/4" x 3/8" x 3/8" x 100'</t>
  </si>
  <si>
    <t>1/4" x 1/2" x 3/8" x 65'</t>
  </si>
  <si>
    <t>1/4" x 1/2" x 3/8" x 100'</t>
  </si>
  <si>
    <t>1/4" x 5/8" x 3/8" x 65'</t>
  </si>
  <si>
    <t>1/4" x 5/8" x 3/8" x 100'</t>
  </si>
  <si>
    <t>3/8" x 5/8" x 3/8" x 65'</t>
  </si>
  <si>
    <t>3/8" x 5/8" x 3/8" x 100'</t>
  </si>
  <si>
    <t>1/4" x 3/8" x 1/2" x 65'</t>
  </si>
  <si>
    <t>1/4" x 3/8" x 1/2" x 100'</t>
  </si>
  <si>
    <t>1/4" x 1/2" x 1/2" x 65'</t>
  </si>
  <si>
    <t>1/4" x 1/2" x 1/2" x 100'</t>
  </si>
  <si>
    <t>1/4" x 5/8" x 1/2" x 65'</t>
  </si>
  <si>
    <t>1/4" x 5/8" x 1/2" x 100'</t>
  </si>
  <si>
    <t>3/8" x 5/8" x 1/2" x 65'</t>
  </si>
  <si>
    <t>3/8" x 5/8" x 1/2" x 100'</t>
  </si>
  <si>
    <t>017224</t>
  </si>
  <si>
    <t>065524173210</t>
  </si>
  <si>
    <t>065524173234</t>
  </si>
  <si>
    <t>065524173319</t>
  </si>
  <si>
    <t>065524173333</t>
  </si>
  <si>
    <t>065524173340</t>
  </si>
  <si>
    <t>065524173418</t>
  </si>
  <si>
    <t>065524173432</t>
  </si>
  <si>
    <t>065524173449</t>
  </si>
  <si>
    <t>065524173517</t>
  </si>
  <si>
    <t>065524173531</t>
  </si>
  <si>
    <t>065524173548</t>
  </si>
  <si>
    <t>017127</t>
  </si>
  <si>
    <t>017128</t>
  </si>
  <si>
    <t>017137</t>
  </si>
  <si>
    <t>017138</t>
  </si>
  <si>
    <t>017147</t>
  </si>
  <si>
    <t>017148</t>
  </si>
  <si>
    <t>017157</t>
  </si>
  <si>
    <t>017158</t>
  </si>
  <si>
    <t>017227</t>
  </si>
  <si>
    <t>017228</t>
  </si>
  <si>
    <t>017237</t>
  </si>
  <si>
    <t>017238</t>
  </si>
  <si>
    <t>017247</t>
  </si>
  <si>
    <t>017248</t>
  </si>
  <si>
    <t>017257</t>
  </si>
  <si>
    <t>017258</t>
  </si>
  <si>
    <t>065524171193</t>
  </si>
  <si>
    <t>065524171216</t>
  </si>
  <si>
    <t>065524171223</t>
  </si>
  <si>
    <t>065524171230</t>
  </si>
  <si>
    <t>065524171247</t>
  </si>
  <si>
    <t>065524171278</t>
  </si>
  <si>
    <t>065524171285</t>
  </si>
  <si>
    <t>065524171292</t>
  </si>
  <si>
    <t>065524171315</t>
  </si>
  <si>
    <t>065524171322</t>
  </si>
  <si>
    <t>065524171339</t>
  </si>
  <si>
    <t>065524171346</t>
  </si>
  <si>
    <t>065524171377</t>
  </si>
  <si>
    <t>065524171384</t>
  </si>
  <si>
    <t>065524171391</t>
  </si>
  <si>
    <t>065524171414</t>
  </si>
  <si>
    <t>065524171421</t>
  </si>
  <si>
    <t>065524171438</t>
  </si>
  <si>
    <t>065524171445</t>
  </si>
  <si>
    <t>065524171476</t>
  </si>
  <si>
    <t>065524171483</t>
  </si>
  <si>
    <t>065524171490</t>
  </si>
  <si>
    <t>065524171513</t>
  </si>
  <si>
    <t>065524171520</t>
  </si>
  <si>
    <t>065524171537</t>
  </si>
  <si>
    <t>065524171544</t>
  </si>
  <si>
    <t>065524171575</t>
  </si>
  <si>
    <t>065524171582</t>
  </si>
  <si>
    <t>065524172190</t>
  </si>
  <si>
    <t>065524172213</t>
  </si>
  <si>
    <t>017222</t>
  </si>
  <si>
    <t>065524177220</t>
  </si>
  <si>
    <t>065524172237</t>
  </si>
  <si>
    <t>065524172244</t>
  </si>
  <si>
    <t>065524172275</t>
  </si>
  <si>
    <t>065524172282</t>
  </si>
  <si>
    <t>065524172299</t>
  </si>
  <si>
    <t>065524172312</t>
  </si>
  <si>
    <t>065524172329</t>
  </si>
  <si>
    <t>065524172336</t>
  </si>
  <si>
    <t>065524172343</t>
  </si>
  <si>
    <t>065524172374</t>
  </si>
  <si>
    <t>065524172381</t>
  </si>
  <si>
    <t>065524172398</t>
  </si>
  <si>
    <t>065524172411</t>
  </si>
  <si>
    <t>065524172428</t>
  </si>
  <si>
    <t>065524172435</t>
  </si>
  <si>
    <t>065524172442</t>
  </si>
  <si>
    <t>065524172473</t>
  </si>
  <si>
    <t>065524172480</t>
  </si>
  <si>
    <t>065524172497</t>
  </si>
  <si>
    <t>065524172510</t>
  </si>
  <si>
    <t>065524172527</t>
  </si>
  <si>
    <t>065524172534</t>
  </si>
  <si>
    <t>065524172541</t>
  </si>
  <si>
    <t>065524172572</t>
  </si>
  <si>
    <t>065524172589</t>
  </si>
  <si>
    <t>3/4" x 1/2" x 82'</t>
  </si>
  <si>
    <t>7/8" x 1/2" x 82'</t>
  </si>
  <si>
    <t>3/8" x 3/4" x 1/2" x 30'</t>
  </si>
  <si>
    <t>3/8" x 7/8" x 1/2" x 30'</t>
  </si>
  <si>
    <t>018222</t>
  </si>
  <si>
    <t>Great Lakes Copper, LTD Kamco™ Division</t>
  </si>
  <si>
    <t>Great Lakes Copper, LTD. Kamco™ Division</t>
  </si>
  <si>
    <t>Great Lakes Copper, LTD Refrigeration Coils &amp; ACR Lengths Wholesale Price Sheet   Page 1/2</t>
  </si>
  <si>
    <t>Great Lakes Copper, LTD Refrigeration Coils &amp; ACR Lengths Wholesale Price Sheet   Page 2/2</t>
  </si>
  <si>
    <t>3/8" x 3/4" x 1/2" x 15'</t>
  </si>
  <si>
    <t>3/8" x 3/4" x 1/2" x 20'</t>
  </si>
  <si>
    <t>3/8" x 3/4" x 1/2" x 40'</t>
  </si>
  <si>
    <t>3/8" x 7/8" x 1/2" x 15'</t>
  </si>
  <si>
    <t>3/8" x 7/8" x 1/2" x 20'</t>
  </si>
  <si>
    <t>3/8" x 7/8" x 1/2" x 40'</t>
  </si>
  <si>
    <t>3/8" x 3/4" x 3/4" x 15'</t>
  </si>
  <si>
    <t>3/8" x 3/4" x 3/4" x 20'</t>
  </si>
  <si>
    <t>3/8" x 3/4" x 3/4" x 25'</t>
  </si>
  <si>
    <t>3/8" x 3/4" x 3/4" x 30'</t>
  </si>
  <si>
    <t>3/8" x 3/4" x 3/4" x 35'</t>
  </si>
  <si>
    <t>3/8" x 3/4" x 3/4" x 40'</t>
  </si>
  <si>
    <t>3/8" x 3/4" x 3/4" x 50'</t>
  </si>
  <si>
    <t>3/8" x 7/8" x 3/4" x 15'</t>
  </si>
  <si>
    <t>3/8" x 7/8" x 3/4" x 20'</t>
  </si>
  <si>
    <t>3/8" x 7/8" x 3/4" x 25'</t>
  </si>
  <si>
    <t>3/8" x 7/8" x 3/4" x 30'</t>
  </si>
  <si>
    <t>3/8" x 7/8" x 3/4" x 35'</t>
  </si>
  <si>
    <t>3/8" x 7/8" x 3/4" x 40'</t>
  </si>
  <si>
    <t>3/8" x 7/8" x 3/4" x 50'</t>
  </si>
  <si>
    <t>017324</t>
  </si>
  <si>
    <t>3/8" x 5/8" x 1/2" x 20'</t>
  </si>
  <si>
    <t>3/8" x 5/8" x 1/2" x 40'</t>
  </si>
  <si>
    <t>3/8" x 5/8" x 3/4" x 15'</t>
  </si>
  <si>
    <t>3/8" x 5/8" x 3/4" x 20'</t>
  </si>
  <si>
    <t>3/8" x 5/8" x 3/4" x 30'</t>
  </si>
  <si>
    <t>3/8" x 5/8" x 3/4" x 40'</t>
  </si>
  <si>
    <t>1/4" x 3/8" x 3/4" x 15'</t>
  </si>
  <si>
    <t>1/4" x 3/8" x 3/4" x 30'</t>
  </si>
  <si>
    <t>1/4" x 5/8" x 3/4" x 15'</t>
  </si>
  <si>
    <t>1/4" x 5/8" x 3/4" x 30'</t>
  </si>
  <si>
    <t>1/4" x 1/2" x 3/4" x 15'</t>
  </si>
  <si>
    <t>1/4" x 1/2" x 3/4" x 30'</t>
  </si>
  <si>
    <t>3/4" Insulation on Liquid and Suction Line - w/ Fittings</t>
  </si>
  <si>
    <t>EZ-Roll™ PLUS BLACK Coated Insulated Lines - for Air Conditioning &amp; Refrigeration Applications</t>
  </si>
  <si>
    <t>06552496192</t>
  </si>
  <si>
    <t>B385812100F</t>
  </si>
  <si>
    <t>06552496178</t>
  </si>
  <si>
    <t>B38581265F</t>
  </si>
  <si>
    <t>06552496174</t>
  </si>
  <si>
    <t>B38581250F</t>
  </si>
  <si>
    <t>06552496168</t>
  </si>
  <si>
    <t>B38581235F</t>
  </si>
  <si>
    <t>06552496166</t>
  </si>
  <si>
    <t>B38581230F</t>
  </si>
  <si>
    <t>06552496164</t>
  </si>
  <si>
    <t>B38581225F</t>
  </si>
  <si>
    <t>06552496160</t>
  </si>
  <si>
    <t>B38581215F</t>
  </si>
  <si>
    <t>06552496152</t>
  </si>
  <si>
    <t>B145812100F</t>
  </si>
  <si>
    <t>06552496138</t>
  </si>
  <si>
    <t>B14581265F</t>
  </si>
  <si>
    <t>06552496134</t>
  </si>
  <si>
    <t>B14581250F</t>
  </si>
  <si>
    <t>06552496128</t>
  </si>
  <si>
    <t>B14581235F</t>
  </si>
  <si>
    <t>06552496126</t>
  </si>
  <si>
    <t>B14581230F</t>
  </si>
  <si>
    <t>06552496124</t>
  </si>
  <si>
    <t>B14581225F</t>
  </si>
  <si>
    <t>06552496120</t>
  </si>
  <si>
    <t>B14581215F</t>
  </si>
  <si>
    <t>06552496072</t>
  </si>
  <si>
    <t>B141212100F</t>
  </si>
  <si>
    <t>06552496058</t>
  </si>
  <si>
    <t>B14121265F</t>
  </si>
  <si>
    <t>06552496054</t>
  </si>
  <si>
    <t>B14121250F</t>
  </si>
  <si>
    <t>06552496048</t>
  </si>
  <si>
    <t>B14121235F</t>
  </si>
  <si>
    <t>06552496046</t>
  </si>
  <si>
    <t>B14121230F</t>
  </si>
  <si>
    <t>06552496044</t>
  </si>
  <si>
    <t>B14121225F</t>
  </si>
  <si>
    <t>06552496040</t>
  </si>
  <si>
    <t>B14121215F</t>
  </si>
  <si>
    <t>06552496032</t>
  </si>
  <si>
    <t>B143812100F</t>
  </si>
  <si>
    <t>06552496018</t>
  </si>
  <si>
    <t>B14381265F</t>
  </si>
  <si>
    <t>06552496014</t>
  </si>
  <si>
    <t>B14381250F</t>
  </si>
  <si>
    <t>06552496008</t>
  </si>
  <si>
    <t>B14381235F</t>
  </si>
  <si>
    <t>06552496006</t>
  </si>
  <si>
    <t>B14381230F</t>
  </si>
  <si>
    <t>06552496004</t>
  </si>
  <si>
    <t>B14381225F</t>
  </si>
  <si>
    <t>06552496000</t>
  </si>
  <si>
    <t>B14381215F</t>
  </si>
  <si>
    <t>1/2" Insulation on Liquid and Suction Line - w/ Fittings</t>
  </si>
  <si>
    <t>06552496357</t>
  </si>
  <si>
    <t>EZB7882</t>
  </si>
  <si>
    <t>06552496354</t>
  </si>
  <si>
    <t>EZB7850</t>
  </si>
  <si>
    <t>06552496347</t>
  </si>
  <si>
    <t>EZB3482</t>
  </si>
  <si>
    <t>06552496344</t>
  </si>
  <si>
    <t>EZB3450</t>
  </si>
  <si>
    <t>06552496339</t>
  </si>
  <si>
    <t>EZB58164</t>
  </si>
  <si>
    <t>06552496334</t>
  </si>
  <si>
    <t>EZB5850</t>
  </si>
  <si>
    <t>06552496329</t>
  </si>
  <si>
    <t>EZB12164</t>
  </si>
  <si>
    <t>06552496324</t>
  </si>
  <si>
    <t>EZB1250</t>
  </si>
  <si>
    <t>06552496319</t>
  </si>
  <si>
    <t>EZB38164</t>
  </si>
  <si>
    <t>06552496314</t>
  </si>
  <si>
    <t>EZB3850</t>
  </si>
  <si>
    <t>06552496309</t>
  </si>
  <si>
    <t>EZB14164</t>
  </si>
  <si>
    <t>06552496304</t>
  </si>
  <si>
    <t>EZB1450</t>
  </si>
  <si>
    <t>3/4" Insulation on Suction Line - Plain End</t>
  </si>
  <si>
    <t>3/8" x 7/8" x 1/2" x 100'</t>
  </si>
  <si>
    <t>3/8" x 7/8" x 1/2" x 65'</t>
  </si>
  <si>
    <t>3/8" x 3/4" x 1/2" x 100'</t>
  </si>
  <si>
    <t>3/8" x 3/4" x 1/2" x 65'</t>
  </si>
  <si>
    <t>B385812100</t>
  </si>
  <si>
    <t>B38581265</t>
  </si>
  <si>
    <t>B38581250</t>
  </si>
  <si>
    <t>B38581240</t>
  </si>
  <si>
    <t>B38581235</t>
  </si>
  <si>
    <t>B38581230</t>
  </si>
  <si>
    <t>B38581225</t>
  </si>
  <si>
    <t>B38581220</t>
  </si>
  <si>
    <t>B38581215</t>
  </si>
  <si>
    <t>1/2" Insulation on Suction Line - Plain End</t>
  </si>
  <si>
    <t>EZ-Roll™ PLUS BLACK Coated Insulated Line Sets - for Air Conditioning &amp; Refrigeration Applications</t>
  </si>
  <si>
    <t>017421</t>
  </si>
  <si>
    <t>017423</t>
  </si>
  <si>
    <t>017424</t>
  </si>
  <si>
    <t>017431</t>
  </si>
  <si>
    <t>017433</t>
  </si>
  <si>
    <t>017434</t>
  </si>
  <si>
    <t>017441</t>
  </si>
  <si>
    <t>017443</t>
  </si>
  <si>
    <t>017444</t>
  </si>
  <si>
    <t>017451</t>
  </si>
  <si>
    <t>017453</t>
  </si>
  <si>
    <t>017454</t>
  </si>
  <si>
    <t>017427</t>
  </si>
  <si>
    <t>017428</t>
  </si>
  <si>
    <t>017437</t>
  </si>
  <si>
    <t>017438</t>
  </si>
  <si>
    <t>017447</t>
  </si>
  <si>
    <t>017448</t>
  </si>
  <si>
    <t>017457</t>
  </si>
  <si>
    <t>017458</t>
  </si>
  <si>
    <t>016639</t>
  </si>
  <si>
    <t>016631</t>
  </si>
  <si>
    <t>016632</t>
  </si>
  <si>
    <t>016633</t>
  </si>
  <si>
    <t>016634</t>
  </si>
  <si>
    <t>016637</t>
  </si>
  <si>
    <t>016638</t>
  </si>
  <si>
    <t>016641</t>
  </si>
  <si>
    <t>016642</t>
  </si>
  <si>
    <t>016643</t>
  </si>
  <si>
    <t>016644</t>
  </si>
  <si>
    <t>016647</t>
  </si>
  <si>
    <t>3/8" x 3/4" x 1/2" x 15' (NF)*</t>
  </si>
  <si>
    <t>3/8" x 3/4" x 1/2" x 25' (NF)*</t>
  </si>
  <si>
    <t>3/8" x 3/4" x 1/2" x 30' (NF)*</t>
  </si>
  <si>
    <t>3/8" x 3/4" x 1/2" x 35' (NF)*</t>
  </si>
  <si>
    <t>3/8" x 3/4" x 1/2" x 50' (NF)*</t>
  </si>
  <si>
    <t>3/8" x 3/4" x 1/2" x 65' (NF)*</t>
  </si>
  <si>
    <t>3/8" x 3/4" x 1/2" x 100' (NF)*</t>
  </si>
  <si>
    <t>(NF)* denotes NO FITTINGS</t>
  </si>
  <si>
    <t>3/8" x 3/4" x 3/4" x 15' (NF)*</t>
  </si>
  <si>
    <t>3/8" x 3/4" x 3/4" x 25' (NF)*</t>
  </si>
  <si>
    <t>3/8" x 3/4" x 3/4" x 30' (NF)*</t>
  </si>
  <si>
    <t>3/8" x 3/4" x 3/4" x 35' (NF)*</t>
  </si>
  <si>
    <t>3/8" x 3/4" x 3/4" x 50' (NF)*</t>
  </si>
  <si>
    <t>01673015</t>
  </si>
  <si>
    <t>01673025</t>
  </si>
  <si>
    <t>01673030</t>
  </si>
  <si>
    <t>01673035</t>
  </si>
  <si>
    <t>01673050</t>
  </si>
  <si>
    <t>01673065</t>
  </si>
  <si>
    <t>01673100</t>
  </si>
  <si>
    <t>01674015</t>
  </si>
  <si>
    <t>01674025</t>
  </si>
  <si>
    <t>01674030</t>
  </si>
  <si>
    <t>01674035</t>
  </si>
  <si>
    <t>01674050</t>
  </si>
  <si>
    <t>01674065</t>
  </si>
  <si>
    <t>01674100</t>
  </si>
  <si>
    <t>016629</t>
  </si>
  <si>
    <t>3/8" x 7/8" x 3/4" x 15' (NF)*</t>
  </si>
  <si>
    <t>3/8" x 7/8" x 3/4" x 25' (NF)*</t>
  </si>
  <si>
    <t>3/8" x 7/8" x 3/4" x 30' (NF)*</t>
  </si>
  <si>
    <t>3/8" x 7/8" x 3/4" x 35' (NF)*</t>
  </si>
  <si>
    <t>3/8" x 7/8" x 3/4" x 50' (NF)*</t>
  </si>
  <si>
    <t>016648</t>
  </si>
  <si>
    <t>1/4" x 3/8" x 1" x 25'</t>
  </si>
  <si>
    <t>1/4" x 3/8" x 1" x 35'</t>
  </si>
  <si>
    <t>1/4" x 3/8" x 1" x 50'</t>
  </si>
  <si>
    <t>1/4" x 1/2" x 1" x 25'</t>
  </si>
  <si>
    <t>1/4" x 1/2" x 1" x 35'</t>
  </si>
  <si>
    <t>1/4" x 1/2" x 1" x 50'</t>
  </si>
  <si>
    <t>1/4" x 5/8" x 1" x 25'</t>
  </si>
  <si>
    <t>1/4" x 5/8" x 1" x 35'</t>
  </si>
  <si>
    <t>1/4" x 5/8" x 1" x 50'</t>
  </si>
  <si>
    <t>3/8" x 5/8" x 1" x 25'</t>
  </si>
  <si>
    <t>3/8" x 5/8" x 1" x 35'</t>
  </si>
  <si>
    <t>3/8" x 5/8" x 1" x 50'</t>
  </si>
  <si>
    <t>016829</t>
  </si>
  <si>
    <t>016831</t>
  </si>
  <si>
    <t>016832</t>
  </si>
  <si>
    <t>016833</t>
  </si>
  <si>
    <t>016834</t>
  </si>
  <si>
    <t>016837</t>
  </si>
  <si>
    <t>016838</t>
  </si>
  <si>
    <t>016839</t>
  </si>
  <si>
    <t>016841</t>
  </si>
  <si>
    <t>016842</t>
  </si>
  <si>
    <t>016843</t>
  </si>
  <si>
    <t>016844</t>
  </si>
  <si>
    <t>016847</t>
  </si>
  <si>
    <t>016848</t>
  </si>
  <si>
    <t>3/8" x 3/4" x 1" x 15' (NF)*</t>
  </si>
  <si>
    <t>3/8" x 3/4" x 1" x 25' (NF)*</t>
  </si>
  <si>
    <t>3/8" x 3/4" x 1" x 30' (NF)*</t>
  </si>
  <si>
    <t>3/8" x 3/4" x 1" x 35' (NF)*</t>
  </si>
  <si>
    <t>3/8" x 3/4" x 1" x 50' (NF)*</t>
  </si>
  <si>
    <t>3/8" x 7/8" x 1/2" x 15' (NF)*</t>
  </si>
  <si>
    <t>3/8" x 7/8" x 1/2" x 25' (NF)*</t>
  </si>
  <si>
    <t>3/8" x 7/8" x 1/2" x 30' (NF)*</t>
  </si>
  <si>
    <t>3/8" x 7/8" x 1/2" x 35' (NF)*</t>
  </si>
  <si>
    <t>3/8" x 7/8" x 1/2" x 50' (NF)*</t>
  </si>
  <si>
    <t>3/8" x 7/8" x 1/2" x 65' (NF)*</t>
  </si>
  <si>
    <t>3/8" x 7/8" x 1/2" x 100' (NF)*</t>
  </si>
  <si>
    <t>3/8" x 7/8" x 1" x 15' (NF)*</t>
  </si>
  <si>
    <t>3/8" x 7/8" x 1" x 25' (NF)*</t>
  </si>
  <si>
    <t>3/8" x 7/8" x 1" x 30' (NF)*</t>
  </si>
  <si>
    <t>3/8" x 7/8" x 1" x 35' (NF)*</t>
  </si>
  <si>
    <t>3/8" x 7/8" x 1" x 50' (NF)*</t>
  </si>
  <si>
    <t>*NF denotes NO FITTINGS</t>
  </si>
  <si>
    <t>000800</t>
  </si>
  <si>
    <t>000840</t>
  </si>
  <si>
    <t>1/4" ACR x 20' TPC</t>
  </si>
  <si>
    <t>1/4" ACR x 12' TPC</t>
  </si>
  <si>
    <t>065524008406</t>
  </si>
  <si>
    <t>065524008000</t>
  </si>
  <si>
    <t>B38341215</t>
  </si>
  <si>
    <t>B38341220</t>
  </si>
  <si>
    <t>B38341225</t>
  </si>
  <si>
    <t>B38341230</t>
  </si>
  <si>
    <t>B38341235</t>
  </si>
  <si>
    <t>B38341240</t>
  </si>
  <si>
    <t>B38341250</t>
  </si>
  <si>
    <t>B38341265</t>
  </si>
  <si>
    <t>B383412100</t>
  </si>
  <si>
    <t>B38781215</t>
  </si>
  <si>
    <t>B38781220</t>
  </si>
  <si>
    <t>B38781225</t>
  </si>
  <si>
    <t>B38781230</t>
  </si>
  <si>
    <t>B38781235</t>
  </si>
  <si>
    <t>B38781240</t>
  </si>
  <si>
    <t>B38781250</t>
  </si>
  <si>
    <t>B38781265</t>
  </si>
  <si>
    <t>B387812100</t>
  </si>
  <si>
    <t>B38583415</t>
  </si>
  <si>
    <t>B38583420</t>
  </si>
  <si>
    <t>B38583425</t>
  </si>
  <si>
    <t>B38583430</t>
  </si>
  <si>
    <t>B38583435</t>
  </si>
  <si>
    <t>B38583440</t>
  </si>
  <si>
    <t>B38583450</t>
  </si>
  <si>
    <t>B38583465</t>
  </si>
  <si>
    <t>B385834100</t>
  </si>
  <si>
    <t>B38343415</t>
  </si>
  <si>
    <t>B38343420</t>
  </si>
  <si>
    <t>B38343425</t>
  </si>
  <si>
    <t>B38343430</t>
  </si>
  <si>
    <t>B38343435</t>
  </si>
  <si>
    <t>B38343440</t>
  </si>
  <si>
    <t>B38343450</t>
  </si>
  <si>
    <t>B38343465</t>
  </si>
  <si>
    <t>B383434100</t>
  </si>
  <si>
    <t>B38783415</t>
  </si>
  <si>
    <t>B38783420</t>
  </si>
  <si>
    <t>B38783425</t>
  </si>
  <si>
    <t>B38783430</t>
  </si>
  <si>
    <t>B38783435</t>
  </si>
  <si>
    <t>B38783440</t>
  </si>
  <si>
    <t>B38783450</t>
  </si>
  <si>
    <t>B38783465</t>
  </si>
  <si>
    <t>B387834100</t>
  </si>
  <si>
    <t>065524964610</t>
  </si>
  <si>
    <t>065524964627</t>
  </si>
  <si>
    <t>065524964634</t>
  </si>
  <si>
    <t>065524964641</t>
  </si>
  <si>
    <t>065524964658</t>
  </si>
  <si>
    <t>065524964665</t>
  </si>
  <si>
    <t>065524964689</t>
  </si>
  <si>
    <t>065524964719</t>
  </si>
  <si>
    <t>065524964788</t>
  </si>
  <si>
    <t>065524964818</t>
  </si>
  <si>
    <t>065524964825</t>
  </si>
  <si>
    <t>065524964832</t>
  </si>
  <si>
    <t>065524964849</t>
  </si>
  <si>
    <t>065524964856</t>
  </si>
  <si>
    <t>065524964863</t>
  </si>
  <si>
    <t>065524964887</t>
  </si>
  <si>
    <t>065524964917</t>
  </si>
  <si>
    <t>065524964986</t>
  </si>
  <si>
    <t>065524993009</t>
  </si>
  <si>
    <t>065524993016</t>
  </si>
  <si>
    <t>065524993023</t>
  </si>
  <si>
    <t>065524993030</t>
  </si>
  <si>
    <t>065524993047</t>
  </si>
  <si>
    <t>065524993054</t>
  </si>
  <si>
    <t>065524993061</t>
  </si>
  <si>
    <t>065524993092</t>
  </si>
  <si>
    <t>065524993108</t>
  </si>
  <si>
    <t>065524993115</t>
  </si>
  <si>
    <t>065524993122</t>
  </si>
  <si>
    <t>065524993139</t>
  </si>
  <si>
    <t>065524993146</t>
  </si>
  <si>
    <t>065524993153</t>
  </si>
  <si>
    <t>065524993184</t>
  </si>
  <si>
    <t>065524993191</t>
  </si>
  <si>
    <t>065524993207</t>
  </si>
  <si>
    <t>065524993214</t>
  </si>
  <si>
    <t>065524993221</t>
  </si>
  <si>
    <t>065524993238</t>
  </si>
  <si>
    <t>065524993245</t>
  </si>
  <si>
    <t>1/4" x 3/4" x 50'</t>
  </si>
  <si>
    <t>3/8" x 3/4" x 50'</t>
  </si>
  <si>
    <t>3/4" x 3/4" x 50'</t>
  </si>
  <si>
    <t>5/8" x 3/4" x 50'</t>
  </si>
  <si>
    <t>7/8" x 3/4" x 50'</t>
  </si>
  <si>
    <t>1/2" x 3/4" x 50'</t>
  </si>
  <si>
    <t>34EZB1450</t>
  </si>
  <si>
    <t>34EZB14164</t>
  </si>
  <si>
    <t>34EZB3850</t>
  </si>
  <si>
    <t>34EZB38164</t>
  </si>
  <si>
    <t>34EZB1250</t>
  </si>
  <si>
    <t>34EZB12164</t>
  </si>
  <si>
    <t>34EZB5850</t>
  </si>
  <si>
    <t>34EZB58164</t>
  </si>
  <si>
    <t>34EZB3450</t>
  </si>
  <si>
    <t>34EZB7850</t>
  </si>
  <si>
    <t>06552499330</t>
  </si>
  <si>
    <t>06552499332</t>
  </si>
  <si>
    <t>06552499334</t>
  </si>
  <si>
    <t>06552499336</t>
  </si>
  <si>
    <t>06552499338</t>
  </si>
  <si>
    <t>06552499340</t>
  </si>
  <si>
    <t xml:space="preserve">         Factory Assembled EZ-Roll™ Line Sets 2020 Wholesale Price Sheet      Page 1/5</t>
  </si>
  <si>
    <t xml:space="preserve">         Factory Assembled EZ-Roll™ Line Sets 2020 Wholesale Price Sheet      Page 2/5</t>
  </si>
  <si>
    <t xml:space="preserve">         Factory Assembled EZ-Roll™ Line Sets 2020 Wholesale Price Sheet      Page 3/5</t>
  </si>
  <si>
    <t xml:space="preserve">         Factory Assembled EZ-Roll™ Line Sets 2020 Wholesale Price Sheet      Page 4/5</t>
  </si>
  <si>
    <t xml:space="preserve">         Factory Assembled EZ-Roll™ Line Sets 2020 Wholesale Price Sheet      Page 5/5</t>
  </si>
  <si>
    <t xml:space="preserve">              Factory Assembled EZ-Roll™ PLUS BLACK Insulated Lines 2020 Wholesale Price Sheet</t>
  </si>
  <si>
    <t xml:space="preserve">                Factory Assembled EZ-Roll™ Ductless Line Sets 2020 Wholesale Price Sheet      Page 1/4</t>
  </si>
  <si>
    <t xml:space="preserve">                Factory Assembled EZ-Roll™ Ductless Line Sets 2020 Wholesale Price Sheet      Page 2/4</t>
  </si>
  <si>
    <t xml:space="preserve">                Factory Assembled EZ-Roll™ Ductless Line Sets 2020 Wholesale Price Sheet      Page 3/4</t>
  </si>
  <si>
    <t xml:space="preserve">                Factory Assembled EZ-Roll™ Ductless Line Sets 2020 Wholesale Price Sheet      Page 4/4</t>
  </si>
  <si>
    <t>015627</t>
  </si>
  <si>
    <t>01562100</t>
  </si>
  <si>
    <t>015637</t>
  </si>
  <si>
    <t>01563100</t>
  </si>
  <si>
    <t>015647</t>
  </si>
  <si>
    <t>01564100</t>
  </si>
  <si>
    <t>3/8" x 5/8" x  1/2" x 65'</t>
  </si>
  <si>
    <t>3/8" x 5/8" x  1/2" x 100'</t>
  </si>
  <si>
    <t>3/8" x 3/4" x  1/2" x 65'</t>
  </si>
  <si>
    <t>3/8" x 3/4" x  1/2" x 100'</t>
  </si>
  <si>
    <t>3/8" x 7/8" x  1/2" x 65'</t>
  </si>
  <si>
    <t>3/8" x 7/8" x  1/2" x 100'</t>
  </si>
  <si>
    <t>015727</t>
  </si>
  <si>
    <t>01572100</t>
  </si>
  <si>
    <t>015737</t>
  </si>
  <si>
    <t>01573100</t>
  </si>
  <si>
    <t>015747</t>
  </si>
  <si>
    <t>01574100</t>
  </si>
  <si>
    <t>06552497211</t>
  </si>
  <si>
    <t>06552497100</t>
  </si>
  <si>
    <t>06552497411</t>
  </si>
  <si>
    <t>06552415627</t>
  </si>
  <si>
    <t>06552415637</t>
  </si>
  <si>
    <t>06552415647</t>
  </si>
  <si>
    <t>017319</t>
  </si>
  <si>
    <t>017322</t>
  </si>
  <si>
    <t>017327</t>
  </si>
  <si>
    <t>017328</t>
  </si>
  <si>
    <t>017329</t>
  </si>
  <si>
    <t>017332</t>
  </si>
  <si>
    <t>017337</t>
  </si>
  <si>
    <t>017338</t>
  </si>
  <si>
    <t>017339</t>
  </si>
  <si>
    <t>017342</t>
  </si>
  <si>
    <t>017347</t>
  </si>
  <si>
    <t>017348</t>
  </si>
  <si>
    <t>017349</t>
  </si>
  <si>
    <t>017352</t>
  </si>
  <si>
    <t>017357</t>
  </si>
  <si>
    <t>065524173197</t>
  </si>
  <si>
    <t>065524173227</t>
  </si>
  <si>
    <t>065524173241</t>
  </si>
  <si>
    <t>065524173296</t>
  </si>
  <si>
    <t>065524173326</t>
  </si>
  <si>
    <t>065524173395</t>
  </si>
  <si>
    <t>065524173425</t>
  </si>
  <si>
    <t>065524173494</t>
  </si>
  <si>
    <t>065524173524</t>
  </si>
  <si>
    <t>B38343430NF</t>
  </si>
  <si>
    <t>B38343465NF</t>
  </si>
  <si>
    <t>B383434100NF</t>
  </si>
  <si>
    <t>B38783415NF</t>
  </si>
  <si>
    <t>B38783430NF</t>
  </si>
  <si>
    <t>B38783465NF</t>
  </si>
  <si>
    <t>B387834100NF</t>
  </si>
  <si>
    <t>B14383430F</t>
  </si>
  <si>
    <t>B14383425F</t>
  </si>
  <si>
    <t>B14383415F</t>
  </si>
  <si>
    <t>06552499237</t>
  </si>
  <si>
    <t>06552499238</t>
  </si>
  <si>
    <t>06552499239</t>
  </si>
  <si>
    <t>06552499242</t>
  </si>
  <si>
    <t>06552499243</t>
  </si>
  <si>
    <t>06552499244</t>
  </si>
  <si>
    <t>06552499245</t>
  </si>
  <si>
    <t>06552499246</t>
  </si>
  <si>
    <t>B38343415NF</t>
  </si>
  <si>
    <t>017358</t>
  </si>
  <si>
    <t>1EZB1450</t>
  </si>
  <si>
    <t>1/4" x 1" x 50'</t>
  </si>
  <si>
    <t>1EZB14164</t>
  </si>
  <si>
    <t>1EZB3850</t>
  </si>
  <si>
    <t>3/8" x 1" x 50'</t>
  </si>
  <si>
    <t>1EZB38164</t>
  </si>
  <si>
    <t>1EZB1250</t>
  </si>
  <si>
    <t>1/2" x 1" x 50'</t>
  </si>
  <si>
    <t>1EZB12164</t>
  </si>
  <si>
    <t>1EZB5850</t>
  </si>
  <si>
    <t>5/8" x 1" x 50'</t>
  </si>
  <si>
    <t>1EZB58164</t>
  </si>
  <si>
    <t>1EZB3450</t>
  </si>
  <si>
    <t>3/4" x 1" x 50'</t>
  </si>
  <si>
    <t>1EZB7850</t>
  </si>
  <si>
    <t>7/8" x 1" x 50'</t>
  </si>
  <si>
    <t>065524983000</t>
  </si>
  <si>
    <t>065524983024</t>
  </si>
  <si>
    <t>065524983048</t>
  </si>
  <si>
    <t>065524983062</t>
  </si>
  <si>
    <t>065524983086</t>
  </si>
  <si>
    <t>065524983109</t>
  </si>
  <si>
    <t>B38341215NF</t>
  </si>
  <si>
    <t>B38341225NF</t>
  </si>
  <si>
    <t>B38341230NF</t>
  </si>
  <si>
    <t>B38341235NF</t>
  </si>
  <si>
    <t>B38341250NF</t>
  </si>
  <si>
    <t>B38341265NF</t>
  </si>
  <si>
    <t>B383412100NF</t>
  </si>
  <si>
    <t>B38781215NF</t>
  </si>
  <si>
    <t>B38781225NF</t>
  </si>
  <si>
    <t>B38781230NF</t>
  </si>
  <si>
    <t>B38781235NF</t>
  </si>
  <si>
    <t>B38781250NF</t>
  </si>
  <si>
    <t>B38781265NF</t>
  </si>
  <si>
    <t>B387812100NF</t>
  </si>
  <si>
    <t>065524964016</t>
  </si>
  <si>
    <t>065524964023</t>
  </si>
  <si>
    <t>065524964030</t>
  </si>
  <si>
    <t>065524964047</t>
  </si>
  <si>
    <t>065524964054</t>
  </si>
  <si>
    <t>065524964061</t>
  </si>
  <si>
    <t>065524964085</t>
  </si>
  <si>
    <t>065524964511</t>
  </si>
  <si>
    <t>065524964580</t>
  </si>
  <si>
    <t>B14383435F</t>
  </si>
  <si>
    <t>B14383450F</t>
  </si>
  <si>
    <t>B14383465F</t>
  </si>
  <si>
    <t>B143834100F</t>
  </si>
  <si>
    <t>B14123415F</t>
  </si>
  <si>
    <t>B14123425F</t>
  </si>
  <si>
    <t>B14123430F</t>
  </si>
  <si>
    <t>B14123435F</t>
  </si>
  <si>
    <t>B14123450F</t>
  </si>
  <si>
    <t>B14123465F</t>
  </si>
  <si>
    <t>B141234100F</t>
  </si>
  <si>
    <t>B14583415F</t>
  </si>
  <si>
    <t>B14583425F</t>
  </si>
  <si>
    <t>B14583430F</t>
  </si>
  <si>
    <t>B14583435F</t>
  </si>
  <si>
    <t>B14583450F</t>
  </si>
  <si>
    <t>B14583465F</t>
  </si>
  <si>
    <t>B145834100F</t>
  </si>
  <si>
    <t>B38583415F</t>
  </si>
  <si>
    <t>B38583425F</t>
  </si>
  <si>
    <t>B38583430F</t>
  </si>
  <si>
    <t>B38583435F</t>
  </si>
  <si>
    <t>B38583450F</t>
  </si>
  <si>
    <t>B38583465F</t>
  </si>
  <si>
    <t>B385834100F</t>
  </si>
  <si>
    <t>B38343425NF</t>
  </si>
  <si>
    <t>B38343435NF</t>
  </si>
  <si>
    <t>B38343450NF</t>
  </si>
  <si>
    <t>B38783425NF</t>
  </si>
  <si>
    <t>B38783435NF</t>
  </si>
  <si>
    <t>B38783450NF</t>
  </si>
  <si>
    <t>Master Carton</t>
  </si>
  <si>
    <t>3/4" Insulation 50' Lengths (single lines only, plain end)</t>
  </si>
  <si>
    <t>1" Insulation 50' Lengths (single lines only, plain end)</t>
  </si>
  <si>
    <t>Effective March 21, 2024</t>
  </si>
  <si>
    <t>1/2" Insulation 25', 50' &amp; 164' Lengths (single lines only, plain end)</t>
  </si>
  <si>
    <t>EZB1425</t>
  </si>
  <si>
    <t>EZB3825</t>
  </si>
  <si>
    <t>EZB1225</t>
  </si>
  <si>
    <t>EZB5825</t>
  </si>
  <si>
    <t>EZB3425</t>
  </si>
  <si>
    <t>EZB7825</t>
  </si>
  <si>
    <t>1/4" x 1/2" x 25'</t>
  </si>
  <si>
    <t>3/8" x 1/2" x 25'</t>
  </si>
  <si>
    <t>1/2" x 1/2" x 25'</t>
  </si>
  <si>
    <t>5/8" x 1/2" x 25'</t>
  </si>
  <si>
    <t>3/4" x 1/2" x 25'</t>
  </si>
  <si>
    <t>7/8" x 1/2" x 25'</t>
  </si>
  <si>
    <t>06552496301</t>
  </si>
  <si>
    <t>06552496311</t>
  </si>
  <si>
    <t>06552496321</t>
  </si>
  <si>
    <t>06552496331</t>
  </si>
  <si>
    <t>5/16" x 5/8" x  3/8" x 25'</t>
  </si>
  <si>
    <t>5/16" x 5/8" x  3/8" x 35'</t>
  </si>
  <si>
    <t>5/16" x 5/8" x  3/8" x 50'</t>
  </si>
  <si>
    <t>015501</t>
  </si>
  <si>
    <t>015502</t>
  </si>
  <si>
    <t>015503</t>
  </si>
  <si>
    <t>015504</t>
  </si>
  <si>
    <t>015505</t>
  </si>
  <si>
    <t>015506</t>
  </si>
  <si>
    <t>5/16" x 3/4" x  3/8" x 25'</t>
  </si>
  <si>
    <t>5/16" x 3/4" x  3/8" x 35'</t>
  </si>
  <si>
    <t>5/16" x 3/4" x  3/8" x 50'</t>
  </si>
  <si>
    <t>5/16" x 7/8" x  3/8" x 25'</t>
  </si>
  <si>
    <t>5/16" x 7/8" x  3/8" x 35'</t>
  </si>
  <si>
    <t>5/16" x 7/8" x  3/8" x 50'</t>
  </si>
  <si>
    <t>5/16" x 5/8" x  1/2" x 25'</t>
  </si>
  <si>
    <t>5/16" x 5/8" x  1/2" x 35'</t>
  </si>
  <si>
    <t>5/16" x 5/8" x  1/2" x 50'</t>
  </si>
  <si>
    <t>5/16" x 3/4" x  1/2" x 25'</t>
  </si>
  <si>
    <t>5/16" x 3/4" x  1/2" x 35'</t>
  </si>
  <si>
    <t>5/16" x 3/4" x  1/2" x 50'</t>
  </si>
  <si>
    <t>5/16" x 7/8" x  1/2" x 25'</t>
  </si>
  <si>
    <t>5/16" x 7/8" x  1/2" x 35'</t>
  </si>
  <si>
    <t>5/16" x 7/8" x  1/2" x 50'</t>
  </si>
  <si>
    <t>5/16" x 5/8" x  3/4" x 25'</t>
  </si>
  <si>
    <t>5/16" x 5/8" x  3/4" x 35'</t>
  </si>
  <si>
    <t>5/16" x 5/8" x  3/4" x 50'</t>
  </si>
  <si>
    <t>5/16" x 7/8" x  3/4" x 25'</t>
  </si>
  <si>
    <t>5/16" x 7/8" x  3/4" x 35'</t>
  </si>
  <si>
    <t>5/16" x 7/8" x  3/4" x 50'</t>
  </si>
  <si>
    <t>5/16" x 3/4" x  3/4" x 25'</t>
  </si>
  <si>
    <t>5/16" x 3/4" x  3/4" x 35'</t>
  </si>
  <si>
    <t>5/16" x 3/4" x  3/4" x 50'</t>
  </si>
  <si>
    <t>06552415501</t>
  </si>
  <si>
    <t>06552415502</t>
  </si>
  <si>
    <t>06552415503</t>
  </si>
  <si>
    <t>06552415504</t>
  </si>
  <si>
    <t>06552415505</t>
  </si>
  <si>
    <t>06552415506</t>
  </si>
  <si>
    <t>015601</t>
  </si>
  <si>
    <t>015602</t>
  </si>
  <si>
    <t>015603</t>
  </si>
  <si>
    <t>015604</t>
  </si>
  <si>
    <t>015605</t>
  </si>
  <si>
    <t>015606</t>
  </si>
  <si>
    <t>06552415602</t>
  </si>
  <si>
    <t>06552415601</t>
  </si>
  <si>
    <t>06552415603</t>
  </si>
  <si>
    <t>06552415604</t>
  </si>
  <si>
    <t>015507</t>
  </si>
  <si>
    <t>015508</t>
  </si>
  <si>
    <t>015509</t>
  </si>
  <si>
    <t>015607</t>
  </si>
  <si>
    <t>015608</t>
  </si>
  <si>
    <t>015609</t>
  </si>
  <si>
    <t>015701</t>
  </si>
  <si>
    <t>015702</t>
  </si>
  <si>
    <t>015703</t>
  </si>
  <si>
    <t>015704</t>
  </si>
  <si>
    <t>015705</t>
  </si>
  <si>
    <t>015706</t>
  </si>
  <si>
    <t>015707</t>
  </si>
  <si>
    <t>015708</t>
  </si>
  <si>
    <t>015709</t>
  </si>
  <si>
    <t>06652415507</t>
  </si>
  <si>
    <t>06652415508</t>
  </si>
  <si>
    <t>06552415509</t>
  </si>
  <si>
    <t>06552415605</t>
  </si>
  <si>
    <t>06552415606</t>
  </si>
  <si>
    <t>06552415607</t>
  </si>
  <si>
    <t>06552415608</t>
  </si>
  <si>
    <t>06552415609</t>
  </si>
  <si>
    <t>06552415701</t>
  </si>
  <si>
    <t>06552415702</t>
  </si>
  <si>
    <t>06552415703</t>
  </si>
  <si>
    <t>06552415704</t>
  </si>
  <si>
    <t>06552415705</t>
  </si>
  <si>
    <t>06552415706</t>
  </si>
  <si>
    <t>06552415707</t>
  </si>
  <si>
    <t>06552415708</t>
  </si>
  <si>
    <t>06552415709</t>
  </si>
  <si>
    <t>5/16" x 5/8" x 3/4" x 25'</t>
  </si>
  <si>
    <t>5/16" x 5/8" x 3/4" x 35'</t>
  </si>
  <si>
    <t>5/16" x 5/8" x 3/4" x 50'</t>
  </si>
  <si>
    <t>5/16" x 3/4" x 3/4" x 25'</t>
  </si>
  <si>
    <t>5/16" x 3/4" x 3/4" x 35'</t>
  </si>
  <si>
    <t>5/16" x 3/4" x 3/4" x 50'</t>
  </si>
  <si>
    <t>5/16" x 7/8" x 3/4" x 25'</t>
  </si>
  <si>
    <t>5/16" x 7/8" x 3/4" x 35'</t>
  </si>
  <si>
    <t>5/16" x 7/8" x 3/4" x 50'</t>
  </si>
  <si>
    <t>B015601</t>
  </si>
  <si>
    <t>B015602</t>
  </si>
  <si>
    <t>B015603</t>
  </si>
  <si>
    <t>B015604</t>
  </si>
  <si>
    <t>B015605</t>
  </si>
  <si>
    <t>B015606</t>
  </si>
  <si>
    <t>B015607</t>
  </si>
  <si>
    <t>B015608</t>
  </si>
  <si>
    <t>B015609</t>
  </si>
  <si>
    <t>06552496341</t>
  </si>
  <si>
    <t>06552496351</t>
  </si>
  <si>
    <t>B015701</t>
  </si>
  <si>
    <t>B015702</t>
  </si>
  <si>
    <t>B015703</t>
  </si>
  <si>
    <t>B015704</t>
  </si>
  <si>
    <t>B015705</t>
  </si>
  <si>
    <t>B015706</t>
  </si>
  <si>
    <t>B015707</t>
  </si>
  <si>
    <t>B015708</t>
  </si>
  <si>
    <t>B015709</t>
  </si>
  <si>
    <t>06552496601</t>
  </si>
  <si>
    <t>06552496602</t>
  </si>
  <si>
    <t>06552496603</t>
  </si>
  <si>
    <t>06552496604</t>
  </si>
  <si>
    <t>06552496605</t>
  </si>
  <si>
    <t>06552496606</t>
  </si>
  <si>
    <t>06552496607</t>
  </si>
  <si>
    <t>06552496608</t>
  </si>
  <si>
    <t>06552496609</t>
  </si>
  <si>
    <t>06552496701</t>
  </si>
  <si>
    <t>06552496702</t>
  </si>
  <si>
    <t>06552496703</t>
  </si>
  <si>
    <t>06552496704</t>
  </si>
  <si>
    <t>06552496705</t>
  </si>
  <si>
    <t>06552496706</t>
  </si>
  <si>
    <t>06552496707</t>
  </si>
  <si>
    <t>06552496708</t>
  </si>
  <si>
    <t>06552496709</t>
  </si>
  <si>
    <t>Effective April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</si>
</sst>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0.0000"/>
    <numFmt numFmtId="165" formatCode="_-&quot;$&quot;* #,##0.0000_-;\-&quot;$&quot;* #,##0.0000_-;_-&quot;$&quot;* &quot;-&quot;??_-;_-@_-"/>
    <numFmt numFmtId="166" formatCode="&quot;$&quot;#,##0.00"/>
    <numFmt numFmtId="167" formatCode="#,##0.00_ ;\-#,##0.00\ "/>
    <numFmt numFmtId="168" formatCode="#,##0.0000_ ;\-#,##0.0000\ "/>
    <numFmt numFmtId="169" formatCode="00000000000"/>
    <numFmt numFmtId="170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i/>
      <sz val="10"/>
      <name val="Tahoma"/>
      <family val="2"/>
    </font>
    <font>
      <b/>
      <sz val="13.5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u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auto="1"/>
      </bottom>
      <diagonal/>
    </border>
    <border>
      <left/>
      <right/>
      <top style="medium">
        <color theme="0" tint="-0.499984740745262"/>
      </top>
      <bottom style="medium">
        <color auto="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0" fontId="9" fillId="0" borderId="0"/>
  </cellStyleXfs>
  <cellXfs count="518">
    <xf numFmtId="0" fontId="0" fillId="0" borderId="0" xfId="0"/>
    <xf numFmtId="0" fontId="2" fillId="0" borderId="14" xfId="0" applyFont="1" applyBorder="1" applyAlignment="1">
      <alignment horizontal="center" vertical="center"/>
    </xf>
    <xf numFmtId="164" fontId="2" fillId="4" borderId="10" xfId="0" applyNumberFormat="1" applyFont="1" applyFill="1" applyBorder="1" applyAlignment="1" applyProtection="1">
      <alignment horizontal="center" vertical="center"/>
      <protection locked="0"/>
    </xf>
    <xf numFmtId="44" fontId="0" fillId="6" borderId="16" xfId="1" applyFont="1" applyFill="1" applyBorder="1"/>
    <xf numFmtId="44" fontId="0" fillId="3" borderId="21" xfId="1" applyFont="1" applyFill="1" applyBorder="1"/>
    <xf numFmtId="44" fontId="0" fillId="6" borderId="21" xfId="1" applyFont="1" applyFill="1" applyBorder="1"/>
    <xf numFmtId="44" fontId="0" fillId="3" borderId="16" xfId="1" applyFont="1" applyFill="1" applyBorder="1"/>
    <xf numFmtId="44" fontId="0" fillId="6" borderId="24" xfId="1" applyFont="1" applyFill="1" applyBorder="1"/>
    <xf numFmtId="44" fontId="0" fillId="3" borderId="24" xfId="1" applyFont="1" applyFill="1" applyBorder="1"/>
    <xf numFmtId="0" fontId="0" fillId="3" borderId="0" xfId="0" applyFill="1"/>
    <xf numFmtId="0" fontId="5" fillId="0" borderId="0" xfId="0" applyFont="1" applyProtection="1">
      <protection locked="0"/>
    </xf>
    <xf numFmtId="0" fontId="4" fillId="7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5" fillId="8" borderId="27" xfId="0" applyFont="1" applyFill="1" applyBorder="1" applyProtection="1">
      <protection locked="0"/>
    </xf>
    <xf numFmtId="0" fontId="4" fillId="8" borderId="29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0" fillId="6" borderId="19" xfId="1" applyFont="1" applyFill="1" applyBorder="1"/>
    <xf numFmtId="0" fontId="0" fillId="3" borderId="0" xfId="0" applyFill="1" applyAlignment="1">
      <alignment horizontal="center" vertical="center"/>
    </xf>
    <xf numFmtId="165" fontId="0" fillId="3" borderId="0" xfId="1" applyNumberFormat="1" applyFont="1" applyFill="1"/>
    <xf numFmtId="165" fontId="0" fillId="0" borderId="0" xfId="1" applyNumberFormat="1" applyFont="1"/>
    <xf numFmtId="0" fontId="4" fillId="3" borderId="0" xfId="0" applyFont="1" applyFill="1" applyProtection="1">
      <protection locked="0"/>
    </xf>
    <xf numFmtId="164" fontId="2" fillId="4" borderId="48" xfId="0" applyNumberFormat="1" applyFont="1" applyFill="1" applyBorder="1" applyAlignment="1" applyProtection="1">
      <alignment horizontal="center" vertical="center"/>
      <protection locked="0"/>
    </xf>
    <xf numFmtId="44" fontId="10" fillId="3" borderId="0" xfId="1" applyFont="1" applyFill="1"/>
    <xf numFmtId="44" fontId="10" fillId="0" borderId="0" xfId="1" applyFont="1" applyAlignment="1" applyProtection="1">
      <alignment horizontal="right"/>
      <protection locked="0"/>
    </xf>
    <xf numFmtId="0" fontId="5" fillId="5" borderId="59" xfId="0" applyFont="1" applyFill="1" applyBorder="1" applyProtection="1">
      <protection locked="0"/>
    </xf>
    <xf numFmtId="0" fontId="5" fillId="5" borderId="60" xfId="0" applyFont="1" applyFill="1" applyBorder="1" applyProtection="1">
      <protection locked="0"/>
    </xf>
    <xf numFmtId="0" fontId="0" fillId="5" borderId="61" xfId="0" applyFill="1" applyBorder="1"/>
    <xf numFmtId="44" fontId="0" fillId="6" borderId="58" xfId="1" applyFont="1" applyFill="1" applyBorder="1"/>
    <xf numFmtId="44" fontId="0" fillId="3" borderId="58" xfId="1" applyFont="1" applyFill="1" applyBorder="1"/>
    <xf numFmtId="0" fontId="0" fillId="3" borderId="58" xfId="0" applyFill="1" applyBorder="1" applyAlignment="1">
      <alignment horizontal="center" vertical="center"/>
    </xf>
    <xf numFmtId="0" fontId="4" fillId="3" borderId="58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0" fillId="7" borderId="19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44" fontId="0" fillId="6" borderId="16" xfId="1" applyFont="1" applyFill="1" applyBorder="1" applyAlignment="1" applyProtection="1">
      <alignment horizontal="center" vertical="center"/>
      <protection locked="0"/>
    </xf>
    <xf numFmtId="44" fontId="0" fillId="6" borderId="21" xfId="1" applyFon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>
      <alignment horizontal="center"/>
    </xf>
    <xf numFmtId="44" fontId="0" fillId="3" borderId="16" xfId="1" applyFont="1" applyFill="1" applyBorder="1" applyAlignment="1">
      <alignment horizontal="center"/>
    </xf>
    <xf numFmtId="44" fontId="0" fillId="3" borderId="21" xfId="1" applyFont="1" applyFill="1" applyBorder="1" applyAlignment="1">
      <alignment horizontal="center"/>
    </xf>
    <xf numFmtId="44" fontId="0" fillId="3" borderId="36" xfId="1" applyFont="1" applyFill="1" applyBorder="1"/>
    <xf numFmtId="44" fontId="0" fillId="3" borderId="24" xfId="1" applyFont="1" applyFill="1" applyBorder="1" applyAlignment="1">
      <alignment horizontal="center"/>
    </xf>
    <xf numFmtId="44" fontId="0" fillId="3" borderId="40" xfId="1" applyFont="1" applyFill="1" applyBorder="1"/>
    <xf numFmtId="44" fontId="0" fillId="3" borderId="58" xfId="1" applyFont="1" applyFill="1" applyBorder="1" applyAlignment="1">
      <alignment horizontal="center"/>
    </xf>
    <xf numFmtId="49" fontId="0" fillId="3" borderId="0" xfId="0" applyNumberFormat="1" applyFill="1"/>
    <xf numFmtId="49" fontId="5" fillId="0" borderId="0" xfId="0" applyNumberFormat="1" applyFont="1"/>
    <xf numFmtId="49" fontId="4" fillId="7" borderId="0" xfId="0" applyNumberFormat="1" applyFont="1" applyFill="1"/>
    <xf numFmtId="0" fontId="4" fillId="7" borderId="0" xfId="0" applyFont="1" applyFill="1"/>
    <xf numFmtId="166" fontId="4" fillId="7" borderId="0" xfId="0" applyNumberFormat="1" applyFont="1" applyFill="1"/>
    <xf numFmtId="49" fontId="6" fillId="7" borderId="0" xfId="0" applyNumberFormat="1" applyFont="1" applyFill="1"/>
    <xf numFmtId="49" fontId="5" fillId="7" borderId="0" xfId="0" applyNumberFormat="1" applyFont="1" applyFill="1"/>
    <xf numFmtId="49" fontId="5" fillId="8" borderId="27" xfId="0" applyNumberFormat="1" applyFont="1" applyFill="1" applyBorder="1"/>
    <xf numFmtId="49" fontId="4" fillId="8" borderId="29" xfId="0" applyNumberFormat="1" applyFont="1" applyFill="1" applyBorder="1"/>
    <xf numFmtId="164" fontId="2" fillId="4" borderId="10" xfId="0" applyNumberFormat="1" applyFont="1" applyFill="1" applyBorder="1" applyAlignment="1">
      <alignment horizontal="center" vertical="center"/>
    </xf>
    <xf numFmtId="164" fontId="2" fillId="4" borderId="48" xfId="0" applyNumberFormat="1" applyFont="1" applyFill="1" applyBorder="1" applyAlignment="1">
      <alignment horizontal="center" vertical="center"/>
    </xf>
    <xf numFmtId="0" fontId="10" fillId="7" borderId="0" xfId="0" applyFont="1" applyFill="1" applyAlignment="1" applyProtection="1">
      <alignment horizontal="center"/>
      <protection locked="0"/>
    </xf>
    <xf numFmtId="0" fontId="10" fillId="7" borderId="0" xfId="0" quotePrefix="1" applyFont="1" applyFill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/>
    </xf>
    <xf numFmtId="44" fontId="0" fillId="6" borderId="24" xfId="1" applyFont="1" applyFill="1" applyBorder="1" applyAlignment="1" applyProtection="1">
      <alignment horizontal="center" vertical="center"/>
      <protection locked="0"/>
    </xf>
    <xf numFmtId="44" fontId="0" fillId="6" borderId="58" xfId="1" applyFont="1" applyFill="1" applyBorder="1" applyAlignment="1" applyProtection="1">
      <alignment horizontal="center" vertical="center"/>
      <protection locked="0"/>
    </xf>
    <xf numFmtId="44" fontId="0" fillId="6" borderId="43" xfId="1" applyFont="1" applyFill="1" applyBorder="1"/>
    <xf numFmtId="44" fontId="0" fillId="6" borderId="40" xfId="1" applyFont="1" applyFill="1" applyBorder="1"/>
    <xf numFmtId="44" fontId="0" fillId="6" borderId="36" xfId="1" applyFont="1" applyFill="1" applyBorder="1"/>
    <xf numFmtId="44" fontId="0" fillId="6" borderId="56" xfId="1" applyFont="1" applyFill="1" applyBorder="1"/>
    <xf numFmtId="0" fontId="4" fillId="3" borderId="0" xfId="0" quotePrefix="1" applyFont="1" applyFill="1" applyAlignment="1" applyProtection="1">
      <alignment horizontal="center"/>
      <protection locked="0"/>
    </xf>
    <xf numFmtId="0" fontId="0" fillId="3" borderId="0" xfId="0" quotePrefix="1" applyFill="1" applyAlignment="1">
      <alignment horizontal="center"/>
    </xf>
    <xf numFmtId="44" fontId="0" fillId="6" borderId="34" xfId="1" applyFont="1" applyFill="1" applyBorder="1"/>
    <xf numFmtId="44" fontId="0" fillId="6" borderId="33" xfId="1" applyFont="1" applyFill="1" applyBorder="1"/>
    <xf numFmtId="44" fontId="0" fillId="3" borderId="0" xfId="1" applyFont="1" applyFill="1" applyBorder="1"/>
    <xf numFmtId="0" fontId="2" fillId="3" borderId="0" xfId="0" applyFont="1" applyFill="1"/>
    <xf numFmtId="44" fontId="0" fillId="3" borderId="58" xfId="1" applyFont="1" applyFill="1" applyBorder="1" applyAlignment="1">
      <alignment horizontal="center" vertical="center"/>
    </xf>
    <xf numFmtId="44" fontId="0" fillId="3" borderId="16" xfId="1" applyFont="1" applyFill="1" applyBorder="1" applyAlignment="1">
      <alignment horizontal="center" vertical="center"/>
    </xf>
    <xf numFmtId="44" fontId="0" fillId="3" borderId="24" xfId="1" applyFont="1" applyFill="1" applyBorder="1" applyAlignment="1">
      <alignment horizontal="center" vertical="center"/>
    </xf>
    <xf numFmtId="44" fontId="0" fillId="3" borderId="0" xfId="0" applyNumberFormat="1" applyFill="1"/>
    <xf numFmtId="167" fontId="0" fillId="3" borderId="0" xfId="1" applyNumberFormat="1" applyFont="1" applyFill="1" applyAlignment="1">
      <alignment horizontal="center" vertical="center"/>
    </xf>
    <xf numFmtId="168" fontId="0" fillId="3" borderId="0" xfId="0" applyNumberFormat="1" applyFill="1"/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44" fontId="0" fillId="3" borderId="58" xfId="0" applyNumberFormat="1" applyFill="1" applyBorder="1" applyAlignment="1">
      <alignment horizontal="center" vertical="center"/>
    </xf>
    <xf numFmtId="44" fontId="0" fillId="3" borderId="56" xfId="0" applyNumberFormat="1" applyFill="1" applyBorder="1" applyAlignment="1">
      <alignment horizontal="center" vertical="center"/>
    </xf>
    <xf numFmtId="44" fontId="0" fillId="3" borderId="40" xfId="0" applyNumberFormat="1" applyFill="1" applyBorder="1" applyAlignment="1">
      <alignment horizontal="center" vertical="center"/>
    </xf>
    <xf numFmtId="44" fontId="0" fillId="3" borderId="43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 applyProtection="1">
      <alignment horizontal="center" vertical="center"/>
      <protection locked="0"/>
    </xf>
    <xf numFmtId="169" fontId="0" fillId="3" borderId="70" xfId="0" quotePrefix="1" applyNumberFormat="1" applyFill="1" applyBorder="1" applyAlignment="1">
      <alignment horizontal="center"/>
    </xf>
    <xf numFmtId="169" fontId="0" fillId="3" borderId="17" xfId="0" quotePrefix="1" applyNumberFormat="1" applyFill="1" applyBorder="1" applyAlignment="1">
      <alignment horizontal="center"/>
    </xf>
    <xf numFmtId="169" fontId="0" fillId="3" borderId="23" xfId="0" quotePrefix="1" applyNumberFormat="1" applyFill="1" applyBorder="1" applyAlignment="1">
      <alignment horizontal="center"/>
    </xf>
    <xf numFmtId="169" fontId="0" fillId="3" borderId="22" xfId="0" quotePrefix="1" applyNumberFormat="1" applyFill="1" applyBorder="1" applyAlignment="1">
      <alignment horizontal="center"/>
    </xf>
    <xf numFmtId="169" fontId="0" fillId="3" borderId="26" xfId="0" quotePrefix="1" applyNumberFormat="1" applyFill="1" applyBorder="1" applyAlignment="1">
      <alignment horizontal="center"/>
    </xf>
    <xf numFmtId="0" fontId="0" fillId="3" borderId="70" xfId="0" quotePrefix="1" applyFill="1" applyBorder="1" applyAlignment="1">
      <alignment horizontal="center"/>
    </xf>
    <xf numFmtId="44" fontId="10" fillId="3" borderId="0" xfId="1" applyFont="1" applyFill="1" applyBorder="1"/>
    <xf numFmtId="0" fontId="0" fillId="3" borderId="17" xfId="0" quotePrefix="1" applyFill="1" applyBorder="1" applyAlignment="1">
      <alignment horizontal="center"/>
    </xf>
    <xf numFmtId="0" fontId="0" fillId="3" borderId="23" xfId="0" quotePrefix="1" applyFill="1" applyBorder="1" applyAlignment="1">
      <alignment horizontal="center"/>
    </xf>
    <xf numFmtId="0" fontId="0" fillId="3" borderId="22" xfId="0" quotePrefix="1" applyFill="1" applyBorder="1" applyAlignment="1">
      <alignment horizontal="center"/>
    </xf>
    <xf numFmtId="0" fontId="10" fillId="3" borderId="22" xfId="0" quotePrefix="1" applyFont="1" applyFill="1" applyBorder="1" applyAlignment="1">
      <alignment horizontal="center"/>
    </xf>
    <xf numFmtId="0" fontId="0" fillId="3" borderId="26" xfId="0" quotePrefix="1" applyFill="1" applyBorder="1" applyAlignment="1">
      <alignment horizontal="center"/>
    </xf>
    <xf numFmtId="44" fontId="0" fillId="3" borderId="72" xfId="1" applyFont="1" applyFill="1" applyBorder="1"/>
    <xf numFmtId="0" fontId="10" fillId="3" borderId="72" xfId="0" applyFont="1" applyFill="1" applyBorder="1" applyAlignment="1">
      <alignment horizontal="center" vertical="center"/>
    </xf>
    <xf numFmtId="0" fontId="0" fillId="3" borderId="73" xfId="0" quotePrefix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44" fontId="0" fillId="6" borderId="19" xfId="1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 applyProtection="1">
      <alignment horizontal="center"/>
      <protection locked="0"/>
    </xf>
    <xf numFmtId="0" fontId="10" fillId="7" borderId="58" xfId="0" applyFont="1" applyFill="1" applyBorder="1" applyAlignment="1" applyProtection="1">
      <alignment horizontal="center"/>
      <protection locked="0"/>
    </xf>
    <xf numFmtId="0" fontId="0" fillId="3" borderId="55" xfId="0" quotePrefix="1" applyFill="1" applyBorder="1" applyAlignment="1">
      <alignment horizontal="center"/>
    </xf>
    <xf numFmtId="0" fontId="10" fillId="7" borderId="24" xfId="0" applyFont="1" applyFill="1" applyBorder="1" applyAlignment="1" applyProtection="1">
      <alignment horizontal="center"/>
      <protection locked="0"/>
    </xf>
    <xf numFmtId="44" fontId="10" fillId="0" borderId="0" xfId="1" applyFont="1" applyBorder="1" applyAlignment="1" applyProtection="1">
      <alignment horizontal="right"/>
      <protection locked="0"/>
    </xf>
    <xf numFmtId="0" fontId="10" fillId="7" borderId="12" xfId="0" quotePrefix="1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5" fillId="5" borderId="74" xfId="0" applyFont="1" applyFill="1" applyBorder="1" applyProtection="1">
      <protection locked="0"/>
    </xf>
    <xf numFmtId="0" fontId="5" fillId="0" borderId="11" xfId="0" applyFont="1" applyBorder="1" applyProtection="1">
      <protection locked="0"/>
    </xf>
    <xf numFmtId="0" fontId="4" fillId="7" borderId="11" xfId="0" applyFont="1" applyFill="1" applyBorder="1" applyProtection="1">
      <protection locked="0"/>
    </xf>
    <xf numFmtId="0" fontId="6" fillId="7" borderId="11" xfId="0" applyFont="1" applyFill="1" applyBorder="1" applyProtection="1">
      <protection locked="0"/>
    </xf>
    <xf numFmtId="0" fontId="5" fillId="8" borderId="75" xfId="0" applyFont="1" applyFill="1" applyBorder="1" applyProtection="1">
      <protection locked="0"/>
    </xf>
    <xf numFmtId="0" fontId="5" fillId="7" borderId="11" xfId="0" applyFon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0" fillId="3" borderId="3" xfId="0" quotePrefix="1" applyFont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10" fillId="3" borderId="39" xfId="0" quotePrefix="1" applyFont="1" applyFill="1" applyBorder="1" applyAlignment="1">
      <alignment horizontal="center"/>
    </xf>
    <xf numFmtId="1" fontId="0" fillId="3" borderId="0" xfId="0" quotePrefix="1" applyNumberFormat="1" applyFill="1" applyAlignment="1">
      <alignment horizontal="center" vertical="center"/>
    </xf>
    <xf numFmtId="1" fontId="0" fillId="3" borderId="12" xfId="0" quotePrefix="1" applyNumberFormat="1" applyFill="1" applyBorder="1" applyAlignment="1">
      <alignment horizontal="center" vertical="center"/>
    </xf>
    <xf numFmtId="0" fontId="4" fillId="3" borderId="34" xfId="0" applyFon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>
      <alignment horizontal="center" vertical="center"/>
    </xf>
    <xf numFmtId="0" fontId="4" fillId="3" borderId="33" xfId="0" applyFont="1" applyFill="1" applyBorder="1" applyAlignment="1" applyProtection="1">
      <alignment horizontal="center"/>
      <protection locked="0"/>
    </xf>
    <xf numFmtId="1" fontId="0" fillId="3" borderId="34" xfId="0" quotePrefix="1" applyNumberFormat="1" applyFill="1" applyBorder="1" applyAlignment="1">
      <alignment horizontal="center" vertical="center"/>
    </xf>
    <xf numFmtId="0" fontId="0" fillId="3" borderId="58" xfId="0" applyFill="1" applyBorder="1" applyAlignment="1">
      <alignment horizontal="center"/>
    </xf>
    <xf numFmtId="44" fontId="0" fillId="6" borderId="79" xfId="1" applyFont="1" applyFill="1" applyBorder="1"/>
    <xf numFmtId="0" fontId="0" fillId="0" borderId="0" xfId="0" quotePrefix="1"/>
    <xf numFmtId="44" fontId="0" fillId="3" borderId="19" xfId="1" applyFont="1" applyFill="1" applyBorder="1"/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12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0" fillId="3" borderId="55" xfId="0" quotePrefix="1" applyFill="1" applyBorder="1" applyAlignment="1">
      <alignment horizontal="center"/>
    </xf>
    <xf numFmtId="0" fontId="0" fillId="3" borderId="3" xfId="0" quotePrefix="1" applyFill="1" applyBorder="1" applyAlignment="1">
      <alignment horizontal="center"/>
    </xf>
    <xf numFmtId="0" fontId="0" fillId="3" borderId="39" xfId="0" quotePrefix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58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2" xfId="0" quotePrefix="1" applyFill="1" applyBorder="1" applyAlignment="1">
      <alignment horizontal="center"/>
    </xf>
    <xf numFmtId="0" fontId="0" fillId="3" borderId="39" xfId="0" quotePrefix="1" applyFill="1" applyBorder="1" applyAlignment="1">
      <alignment horizontal="center"/>
    </xf>
    <xf numFmtId="0" fontId="0" fillId="3" borderId="44" xfId="0" applyFill="1" applyBorder="1" applyAlignment="1">
      <alignment horizontal="center" vertical="center"/>
    </xf>
    <xf numFmtId="44" fontId="0" fillId="3" borderId="2" xfId="1" applyFont="1" applyFill="1" applyBorder="1"/>
    <xf numFmtId="44" fontId="0" fillId="3" borderId="5" xfId="1" applyFont="1" applyFill="1" applyBorder="1"/>
    <xf numFmtId="44" fontId="0" fillId="3" borderId="38" xfId="1" applyFont="1" applyFill="1" applyBorder="1"/>
    <xf numFmtId="44" fontId="0" fillId="3" borderId="46" xfId="1" applyFont="1" applyFill="1" applyBorder="1"/>
    <xf numFmtId="0" fontId="0" fillId="3" borderId="0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56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/>
    </xf>
    <xf numFmtId="0" fontId="0" fillId="3" borderId="35" xfId="0" quotePrefix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8" xfId="0" quotePrefix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1" xfId="0" quotePrefix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0" xfId="0" quotePrefix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7" xfId="0" quotePrefix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6" xfId="0" quotePrefix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45" xfId="0" quotePrefix="1" applyFill="1" applyBorder="1" applyAlignment="1">
      <alignment horizontal="center" vertical="center"/>
    </xf>
    <xf numFmtId="0" fontId="0" fillId="3" borderId="44" xfId="0" quotePrefix="1" applyFill="1" applyBorder="1" applyAlignment="1">
      <alignment horizontal="center" vertical="center"/>
    </xf>
    <xf numFmtId="0" fontId="0" fillId="3" borderId="55" xfId="0" quotePrefix="1" applyFill="1" applyBorder="1" applyAlignment="1">
      <alignment horizontal="center" vertical="center"/>
    </xf>
    <xf numFmtId="0" fontId="0" fillId="3" borderId="40" xfId="0" quotePrefix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34" xfId="0" quotePrefix="1" applyFill="1" applyBorder="1" applyAlignment="1">
      <alignment horizontal="center" vertical="center"/>
    </xf>
    <xf numFmtId="0" fontId="0" fillId="3" borderId="12" xfId="0" quotePrefix="1" applyFill="1" applyBorder="1" applyAlignment="1">
      <alignment horizontal="center" vertical="center"/>
    </xf>
    <xf numFmtId="0" fontId="0" fillId="3" borderId="37" xfId="0" quotePrefix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33" xfId="0" quotePrefix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6" xfId="0" quotePrefix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3" borderId="43" xfId="0" quotePrefix="1" applyFill="1" applyBorder="1" applyAlignment="1">
      <alignment horizontal="center" vertical="center"/>
    </xf>
    <xf numFmtId="0" fontId="0" fillId="3" borderId="5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5" xfId="0" quotePrefix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4" fillId="7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8" borderId="30" xfId="0" applyFont="1" applyFill="1" applyBorder="1" applyAlignment="1" applyProtection="1">
      <alignment horizontal="center"/>
      <protection locked="0"/>
    </xf>
    <xf numFmtId="0" fontId="4" fillId="8" borderId="31" xfId="0" applyFont="1" applyFill="1" applyBorder="1" applyAlignment="1" applyProtection="1">
      <alignment horizontal="center"/>
      <protection locked="0"/>
    </xf>
    <xf numFmtId="0" fontId="4" fillId="8" borderId="32" xfId="0" applyFont="1" applyFill="1" applyBorder="1" applyAlignment="1" applyProtection="1">
      <alignment horizontal="center"/>
      <protection locked="0"/>
    </xf>
    <xf numFmtId="0" fontId="0" fillId="3" borderId="2" xfId="0" quotePrefix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57" xfId="0" quotePrefix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0" fillId="3" borderId="15" xfId="0" quotePrefix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6" xfId="0" quotePrefix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62" xfId="0" quotePrefix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/>
    </xf>
    <xf numFmtId="0" fontId="0" fillId="3" borderId="58" xfId="0" quotePrefix="1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18" xfId="0" quotePrefix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19" xfId="0" quotePrefix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21" xfId="0" quotePrefix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5" fillId="8" borderId="27" xfId="0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  <protection locked="0"/>
    </xf>
    <xf numFmtId="0" fontId="5" fillId="8" borderId="29" xfId="0" applyFont="1" applyFill="1" applyBorder="1" applyAlignment="1" applyProtection="1">
      <alignment horizontal="center"/>
      <protection locked="0"/>
    </xf>
    <xf numFmtId="0" fontId="0" fillId="3" borderId="25" xfId="0" quotePrefix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4" xfId="0" quotePrefix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0" fillId="3" borderId="38" xfId="0" quotePrefix="1" applyFill="1" applyBorder="1" applyAlignment="1">
      <alignment horizontal="center"/>
    </xf>
    <xf numFmtId="0" fontId="0" fillId="3" borderId="36" xfId="0" quotePrefix="1" applyFill="1" applyBorder="1" applyAlignment="1">
      <alignment horizontal="center"/>
    </xf>
    <xf numFmtId="0" fontId="0" fillId="3" borderId="40" xfId="0" quotePrefix="1" applyFill="1" applyBorder="1" applyAlignment="1">
      <alignment horizontal="center"/>
    </xf>
    <xf numFmtId="0" fontId="0" fillId="3" borderId="46" xfId="0" quotePrefix="1" applyFill="1" applyBorder="1" applyAlignment="1">
      <alignment horizontal="center"/>
    </xf>
    <xf numFmtId="0" fontId="0" fillId="3" borderId="45" xfId="0" quotePrefix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4" fillId="9" borderId="63" xfId="0" applyFont="1" applyFill="1" applyBorder="1" applyAlignment="1" applyProtection="1">
      <alignment horizontal="center"/>
      <protection locked="0"/>
    </xf>
    <xf numFmtId="0" fontId="4" fillId="9" borderId="64" xfId="0" applyFont="1" applyFill="1" applyBorder="1" applyAlignment="1" applyProtection="1">
      <alignment horizontal="center"/>
      <protection locked="0"/>
    </xf>
    <xf numFmtId="0" fontId="4" fillId="9" borderId="6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0" fillId="3" borderId="55" xfId="0" quotePrefix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quotePrefix="1" applyFill="1" applyBorder="1" applyAlignment="1">
      <alignment horizontal="center"/>
    </xf>
    <xf numFmtId="0" fontId="0" fillId="3" borderId="44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3" borderId="56" xfId="0" quotePrefix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9" borderId="30" xfId="0" applyFont="1" applyFill="1" applyBorder="1" applyAlignment="1" applyProtection="1">
      <alignment horizontal="center"/>
      <protection locked="0"/>
    </xf>
    <xf numFmtId="0" fontId="4" fillId="9" borderId="31" xfId="0" applyFont="1" applyFill="1" applyBorder="1" applyAlignment="1" applyProtection="1">
      <alignment horizontal="center"/>
      <protection locked="0"/>
    </xf>
    <xf numFmtId="0" fontId="4" fillId="9" borderId="32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1" fontId="0" fillId="3" borderId="2" xfId="0" quotePrefix="1" applyNumberFormat="1" applyFill="1" applyBorder="1" applyAlignment="1">
      <alignment horizontal="center" vertical="center"/>
    </xf>
    <xf numFmtId="1" fontId="0" fillId="3" borderId="3" xfId="0" quotePrefix="1" applyNumberFormat="1" applyFill="1" applyBorder="1" applyAlignment="1">
      <alignment horizontal="center" vertical="center"/>
    </xf>
    <xf numFmtId="1" fontId="0" fillId="3" borderId="0" xfId="0" quotePrefix="1" applyNumberFormat="1" applyFill="1" applyAlignment="1">
      <alignment horizontal="center" vertical="center"/>
    </xf>
    <xf numFmtId="1" fontId="0" fillId="3" borderId="12" xfId="0" quotePrefix="1" applyNumberFormat="1" applyFill="1" applyBorder="1" applyAlignment="1">
      <alignment horizontal="center" vertical="center"/>
    </xf>
    <xf numFmtId="0" fontId="0" fillId="3" borderId="0" xfId="0" quotePrefix="1" applyFill="1" applyAlignment="1">
      <alignment horizontal="center"/>
    </xf>
    <xf numFmtId="1" fontId="0" fillId="3" borderId="12" xfId="0" applyNumberFormat="1" applyFill="1" applyBorder="1" applyAlignment="1">
      <alignment horizontal="center" vertical="center"/>
    </xf>
    <xf numFmtId="1" fontId="0" fillId="3" borderId="5" xfId="0" quotePrefix="1" applyNumberFormat="1" applyFill="1" applyBorder="1" applyAlignment="1">
      <alignment horizontal="center" vertical="center"/>
    </xf>
    <xf numFmtId="1" fontId="0" fillId="3" borderId="6" xfId="0" quotePrefix="1" applyNumberFormat="1" applyFill="1" applyBorder="1" applyAlignment="1">
      <alignment horizontal="center" vertical="center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40" xfId="0" applyFont="1" applyFill="1" applyBorder="1" applyAlignment="1" applyProtection="1">
      <alignment horizontal="center"/>
      <protection locked="0"/>
    </xf>
    <xf numFmtId="0" fontId="4" fillId="3" borderId="3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56" xfId="0" applyFont="1" applyFill="1" applyBorder="1" applyAlignment="1" applyProtection="1">
      <alignment horizontal="center"/>
      <protection locked="0"/>
    </xf>
    <xf numFmtId="0" fontId="4" fillId="3" borderId="11" xfId="0" quotePrefix="1" applyFont="1" applyFill="1" applyBorder="1" applyAlignment="1" applyProtection="1">
      <alignment horizontal="center"/>
      <protection locked="0"/>
    </xf>
    <xf numFmtId="0" fontId="4" fillId="3" borderId="1" xfId="0" quotePrefix="1" applyFont="1" applyFill="1" applyBorder="1" applyAlignment="1" applyProtection="1">
      <alignment horizontal="center"/>
      <protection locked="0"/>
    </xf>
    <xf numFmtId="0" fontId="0" fillId="3" borderId="0" xfId="0" quotePrefix="1" applyFill="1" applyAlignment="1">
      <alignment horizontal="center" vertical="center"/>
    </xf>
    <xf numFmtId="0" fontId="0" fillId="3" borderId="2" xfId="0" quotePrefix="1" applyFill="1" applyBorder="1" applyAlignment="1">
      <alignment horizontal="center"/>
    </xf>
    <xf numFmtId="1" fontId="0" fillId="3" borderId="34" xfId="0" quotePrefix="1" applyNumberFormat="1" applyFill="1" applyBorder="1" applyAlignment="1">
      <alignment horizontal="center" vertical="center"/>
    </xf>
    <xf numFmtId="1" fontId="0" fillId="3" borderId="33" xfId="0" quotePrefix="1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7" borderId="69" xfId="0" applyFont="1" applyFill="1" applyBorder="1" applyAlignment="1" applyProtection="1">
      <alignment horizontal="center"/>
      <protection locked="0"/>
    </xf>
    <xf numFmtId="0" fontId="4" fillId="9" borderId="66" xfId="0" applyFont="1" applyFill="1" applyBorder="1" applyAlignment="1" applyProtection="1">
      <alignment horizontal="center"/>
      <protection locked="0"/>
    </xf>
    <xf numFmtId="0" fontId="4" fillId="9" borderId="67" xfId="0" applyFont="1" applyFill="1" applyBorder="1" applyAlignment="1" applyProtection="1">
      <alignment horizontal="center"/>
      <protection locked="0"/>
    </xf>
    <xf numFmtId="0" fontId="4" fillId="9" borderId="68" xfId="0" applyFont="1" applyFill="1" applyBorder="1" applyAlignment="1" applyProtection="1">
      <alignment horizontal="center"/>
      <protection locked="0"/>
    </xf>
    <xf numFmtId="0" fontId="4" fillId="7" borderId="11" xfId="0" applyFont="1" applyFill="1" applyBorder="1" applyAlignment="1" applyProtection="1">
      <alignment horizontal="center"/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10" fillId="3" borderId="11" xfId="0" quotePrefix="1" applyFont="1" applyFill="1" applyBorder="1" applyAlignment="1">
      <alignment horizontal="center"/>
    </xf>
    <xf numFmtId="0" fontId="10" fillId="3" borderId="40" xfId="0" quotePrefix="1" applyFont="1" applyFill="1" applyBorder="1" applyAlignment="1">
      <alignment horizontal="center"/>
    </xf>
    <xf numFmtId="0" fontId="10" fillId="3" borderId="35" xfId="0" quotePrefix="1" applyFont="1" applyFill="1" applyBorder="1" applyAlignment="1">
      <alignment horizontal="center"/>
    </xf>
    <xf numFmtId="0" fontId="10" fillId="3" borderId="36" xfId="0" quotePrefix="1" applyFont="1" applyFill="1" applyBorder="1" applyAlignment="1">
      <alignment horizontal="center"/>
    </xf>
    <xf numFmtId="0" fontId="10" fillId="7" borderId="37" xfId="0" applyFont="1" applyFill="1" applyBorder="1" applyAlignment="1" applyProtection="1">
      <alignment horizontal="center"/>
      <protection locked="0"/>
    </xf>
    <xf numFmtId="0" fontId="10" fillId="7" borderId="38" xfId="0" applyFont="1" applyFill="1" applyBorder="1" applyAlignment="1" applyProtection="1">
      <alignment horizontal="center"/>
      <protection locked="0"/>
    </xf>
    <xf numFmtId="0" fontId="10" fillId="7" borderId="36" xfId="0" applyFont="1" applyFill="1" applyBorder="1" applyAlignment="1" applyProtection="1">
      <alignment horizontal="center"/>
      <protection locked="0"/>
    </xf>
    <xf numFmtId="0" fontId="10" fillId="7" borderId="11" xfId="0" applyFont="1" applyFill="1" applyBorder="1" applyAlignment="1" applyProtection="1">
      <alignment horizontal="center"/>
      <protection locked="0"/>
    </xf>
    <xf numFmtId="0" fontId="10" fillId="7" borderId="40" xfId="0" applyFont="1" applyFill="1" applyBorder="1" applyAlignment="1" applyProtection="1">
      <alignment horizontal="center"/>
      <protection locked="0"/>
    </xf>
    <xf numFmtId="0" fontId="10" fillId="7" borderId="44" xfId="0" applyFont="1" applyFill="1" applyBorder="1" applyAlignment="1" applyProtection="1">
      <alignment horizontal="center"/>
      <protection locked="0"/>
    </xf>
    <xf numFmtId="0" fontId="10" fillId="7" borderId="46" xfId="0" applyFont="1" applyFill="1" applyBorder="1" applyAlignment="1" applyProtection="1">
      <alignment horizontal="center"/>
      <protection locked="0"/>
    </xf>
    <xf numFmtId="0" fontId="10" fillId="7" borderId="45" xfId="0" applyFont="1" applyFill="1" applyBorder="1" applyAlignment="1" applyProtection="1">
      <alignment horizontal="center"/>
      <protection locked="0"/>
    </xf>
    <xf numFmtId="0" fontId="10" fillId="7" borderId="34" xfId="0" applyFont="1" applyFill="1" applyBorder="1" applyAlignment="1" applyProtection="1">
      <alignment horizontal="center"/>
      <protection locked="0"/>
    </xf>
    <xf numFmtId="0" fontId="10" fillId="7" borderId="0" xfId="0" applyFont="1" applyFill="1" applyAlignment="1" applyProtection="1">
      <alignment horizontal="center"/>
      <protection locked="0"/>
    </xf>
    <xf numFmtId="0" fontId="2" fillId="5" borderId="1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/>
    </xf>
    <xf numFmtId="0" fontId="10" fillId="3" borderId="56" xfId="0" quotePrefix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0" fillId="7" borderId="33" xfId="0" applyFont="1" applyFill="1" applyBorder="1" applyAlignment="1" applyProtection="1">
      <alignment horizontal="center"/>
      <protection locked="0"/>
    </xf>
    <xf numFmtId="0" fontId="10" fillId="7" borderId="2" xfId="0" applyFont="1" applyFill="1" applyBorder="1" applyAlignment="1" applyProtection="1">
      <alignment horizontal="center"/>
      <protection locked="0"/>
    </xf>
    <xf numFmtId="0" fontId="10" fillId="7" borderId="56" xfId="0" applyFont="1" applyFill="1" applyBorder="1" applyAlignment="1" applyProtection="1">
      <alignment horizontal="center"/>
      <protection locked="0"/>
    </xf>
    <xf numFmtId="0" fontId="4" fillId="9" borderId="7" xfId="0" applyFont="1" applyFill="1" applyBorder="1" applyAlignment="1" applyProtection="1">
      <alignment horizontal="center"/>
      <protection locked="0"/>
    </xf>
    <xf numFmtId="0" fontId="4" fillId="9" borderId="8" xfId="0" applyFont="1" applyFill="1" applyBorder="1" applyAlignment="1" applyProtection="1">
      <alignment horizontal="center"/>
      <protection locked="0"/>
    </xf>
    <xf numFmtId="0" fontId="4" fillId="9" borderId="9" xfId="0" applyFont="1" applyFill="1" applyBorder="1" applyAlignment="1" applyProtection="1">
      <alignment horizontal="center"/>
      <protection locked="0"/>
    </xf>
    <xf numFmtId="0" fontId="4" fillId="9" borderId="76" xfId="0" applyFont="1" applyFill="1" applyBorder="1" applyAlignment="1" applyProtection="1">
      <alignment horizontal="center"/>
      <protection locked="0"/>
    </xf>
    <xf numFmtId="0" fontId="4" fillId="9" borderId="77" xfId="0" applyFont="1" applyFill="1" applyBorder="1" applyAlignment="1" applyProtection="1">
      <alignment horizontal="center"/>
      <protection locked="0"/>
    </xf>
    <xf numFmtId="0" fontId="10" fillId="3" borderId="47" xfId="0" quotePrefix="1" applyFont="1" applyFill="1" applyBorder="1" applyAlignment="1">
      <alignment horizontal="center"/>
    </xf>
    <xf numFmtId="0" fontId="10" fillId="3" borderId="45" xfId="0" quotePrefix="1" applyFont="1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10" fillId="3" borderId="4" xfId="0" quotePrefix="1" applyFont="1" applyFill="1" applyBorder="1" applyAlignment="1">
      <alignment horizontal="center"/>
    </xf>
    <xf numFmtId="0" fontId="10" fillId="3" borderId="43" xfId="0" quotePrefix="1" applyFont="1" applyFill="1" applyBorder="1" applyAlignment="1">
      <alignment horizontal="center"/>
    </xf>
    <xf numFmtId="0" fontId="0" fillId="3" borderId="71" xfId="0" quotePrefix="1" applyFill="1" applyBorder="1" applyAlignment="1">
      <alignment horizontal="center" vertical="center"/>
    </xf>
    <xf numFmtId="0" fontId="0" fillId="3" borderId="72" xfId="0" quotePrefix="1" applyFill="1" applyBorder="1" applyAlignment="1">
      <alignment horizontal="center" vertical="center"/>
    </xf>
    <xf numFmtId="0" fontId="0" fillId="3" borderId="72" xfId="0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10" fillId="7" borderId="57" xfId="0" applyFont="1" applyFill="1" applyBorder="1" applyAlignment="1" applyProtection="1">
      <alignment horizontal="center"/>
      <protection locked="0"/>
    </xf>
    <xf numFmtId="0" fontId="10" fillId="7" borderId="5" xfId="0" applyFont="1" applyFill="1" applyBorder="1" applyAlignment="1" applyProtection="1">
      <alignment horizontal="center"/>
      <protection locked="0"/>
    </xf>
    <xf numFmtId="0" fontId="10" fillId="7" borderId="43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3" borderId="15" xfId="0" applyNumberFormat="1" applyFill="1" applyBorder="1" applyAlignment="1">
      <alignment horizontal="center"/>
    </xf>
    <xf numFmtId="49" fontId="0" fillId="3" borderId="16" xfId="0" applyNumberFormat="1" applyFill="1" applyBorder="1" applyAlignment="1">
      <alignment horizontal="center"/>
    </xf>
    <xf numFmtId="0" fontId="4" fillId="3" borderId="34" xfId="2" quotePrefix="1" applyFont="1" applyFill="1" applyBorder="1" applyAlignment="1">
      <alignment horizontal="center"/>
    </xf>
    <xf numFmtId="0" fontId="4" fillId="3" borderId="12" xfId="2" quotePrefix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49" fontId="0" fillId="3" borderId="47" xfId="0" applyNumberFormat="1" applyFill="1" applyBorder="1" applyAlignment="1">
      <alignment horizontal="center"/>
    </xf>
    <xf numFmtId="49" fontId="0" fillId="3" borderId="45" xfId="0" applyNumberFormat="1" applyFill="1" applyBorder="1" applyAlignment="1">
      <alignment horizontal="center"/>
    </xf>
    <xf numFmtId="0" fontId="4" fillId="3" borderId="44" xfId="2" quotePrefix="1" applyFont="1" applyFill="1" applyBorder="1" applyAlignment="1">
      <alignment horizontal="center"/>
    </xf>
    <xf numFmtId="0" fontId="4" fillId="3" borderId="55" xfId="2" quotePrefix="1" applyFont="1" applyFill="1" applyBorder="1" applyAlignment="1">
      <alignment horizontal="center"/>
    </xf>
    <xf numFmtId="49" fontId="0" fillId="3" borderId="20" xfId="0" applyNumberFormat="1" applyFill="1" applyBorder="1" applyAlignment="1">
      <alignment horizontal="center"/>
    </xf>
    <xf numFmtId="49" fontId="0" fillId="3" borderId="21" xfId="0" applyNumberFormat="1" applyFill="1" applyBorder="1" applyAlignment="1">
      <alignment horizontal="center"/>
    </xf>
    <xf numFmtId="0" fontId="4" fillId="3" borderId="37" xfId="2" quotePrefix="1" applyFont="1" applyFill="1" applyBorder="1" applyAlignment="1">
      <alignment horizontal="center"/>
    </xf>
    <xf numFmtId="0" fontId="4" fillId="3" borderId="39" xfId="2" quotePrefix="1" applyFon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49" fontId="0" fillId="3" borderId="40" xfId="0" applyNumberFormat="1" applyFill="1" applyBorder="1" applyAlignment="1">
      <alignment horizontal="center"/>
    </xf>
    <xf numFmtId="0" fontId="4" fillId="3" borderId="0" xfId="2" quotePrefix="1" applyFont="1" applyFill="1" applyAlignment="1">
      <alignment horizontal="center"/>
    </xf>
    <xf numFmtId="49" fontId="0" fillId="3" borderId="15" xfId="0" quotePrefix="1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43" xfId="0" applyNumberFormat="1" applyFill="1" applyBorder="1" applyAlignment="1">
      <alignment horizontal="center"/>
    </xf>
    <xf numFmtId="0" fontId="4" fillId="3" borderId="5" xfId="2" quotePrefix="1" applyFont="1" applyFill="1" applyBorder="1" applyAlignment="1">
      <alignment horizontal="center"/>
    </xf>
    <xf numFmtId="0" fontId="4" fillId="3" borderId="6" xfId="2" quotePrefix="1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31" xfId="0" applyFont="1" applyFill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wrapText="1"/>
    </xf>
    <xf numFmtId="0" fontId="4" fillId="8" borderId="31" xfId="0" applyFont="1" applyFill="1" applyBorder="1" applyAlignment="1">
      <alignment horizontal="center" wrapText="1"/>
    </xf>
    <xf numFmtId="0" fontId="4" fillId="8" borderId="32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49" fontId="0" fillId="3" borderId="25" xfId="0" applyNumberForma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0" fontId="4" fillId="3" borderId="57" xfId="2" quotePrefix="1" applyFont="1" applyFill="1" applyBorder="1" applyAlignment="1">
      <alignment horizontal="center"/>
    </xf>
    <xf numFmtId="0" fontId="5" fillId="8" borderId="27" xfId="0" applyFont="1" applyFill="1" applyBorder="1" applyAlignment="1">
      <alignment horizontal="left"/>
    </xf>
    <xf numFmtId="0" fontId="5" fillId="8" borderId="28" xfId="0" applyFont="1" applyFill="1" applyBorder="1" applyAlignment="1">
      <alignment horizontal="left"/>
    </xf>
    <xf numFmtId="0" fontId="5" fillId="8" borderId="29" xfId="0" applyFont="1" applyFill="1" applyBorder="1" applyAlignment="1">
      <alignment horizontal="left"/>
    </xf>
  </cellXfs>
  <cellStyles count="5">
    <cellStyle name="Comma 5" xfId="3" xr:uid="{16C3E4BC-F438-40B7-8B51-4FA3C383328D}"/>
    <cellStyle name="Currency" xfId="1" builtinId="4"/>
    <cellStyle name="Normal" xfId="0" builtinId="0"/>
    <cellStyle name="Normal 2" xfId="2" xr:uid="{00000000-0005-0000-0000-000002000000}"/>
    <cellStyle name="Normal 3" xfId="4" xr:uid="{87AF2DC4-89F2-48D1-B566-438D7E185E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3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371474</xdr:colOff>
      <xdr:row>3</xdr:row>
      <xdr:rowOff>19050</xdr:rowOff>
    </xdr:from>
    <xdr:to>
      <xdr:col>9</xdr:col>
      <xdr:colOff>495299</xdr:colOff>
      <xdr:row>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4" y="723900"/>
          <a:ext cx="2790825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38100</xdr:colOff>
      <xdr:row>3</xdr:row>
      <xdr:rowOff>47625</xdr:rowOff>
    </xdr:from>
    <xdr:to>
      <xdr:col>5</xdr:col>
      <xdr:colOff>466725</xdr:colOff>
      <xdr:row>6</xdr:row>
      <xdr:rowOff>101874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2475"/>
          <a:ext cx="3476625" cy="625749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52</xdr:row>
      <xdr:rowOff>28575</xdr:rowOff>
    </xdr:from>
    <xdr:to>
      <xdr:col>7</xdr:col>
      <xdr:colOff>394988</xdr:colOff>
      <xdr:row>55</xdr:row>
      <xdr:rowOff>47625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84105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117</xdr:row>
      <xdr:rowOff>47625</xdr:rowOff>
    </xdr:from>
    <xdr:to>
      <xdr:col>7</xdr:col>
      <xdr:colOff>328313</xdr:colOff>
      <xdr:row>120</xdr:row>
      <xdr:rowOff>66675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80498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175</xdr:row>
      <xdr:rowOff>180975</xdr:rowOff>
    </xdr:from>
    <xdr:to>
      <xdr:col>7</xdr:col>
      <xdr:colOff>356888</xdr:colOff>
      <xdr:row>179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76129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226</xdr:row>
      <xdr:rowOff>0</xdr:rowOff>
    </xdr:from>
    <xdr:to>
      <xdr:col>7</xdr:col>
      <xdr:colOff>347363</xdr:colOff>
      <xdr:row>229</xdr:row>
      <xdr:rowOff>19050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37290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276</xdr:row>
      <xdr:rowOff>47625</xdr:rowOff>
    </xdr:from>
    <xdr:to>
      <xdr:col>7</xdr:col>
      <xdr:colOff>356888</xdr:colOff>
      <xdr:row>279</xdr:row>
      <xdr:rowOff>66675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46948725"/>
          <a:ext cx="3281063" cy="590550"/>
        </a:xfrm>
        <a:prstGeom prst="rect">
          <a:avLst/>
        </a:prstGeom>
      </xdr:spPr>
    </xdr:pic>
    <xdr:clientData/>
  </xdr:twoCellAnchor>
  <xdr:oneCellAnchor>
    <xdr:from>
      <xdr:col>5</xdr:col>
      <xdr:colOff>396874</xdr:colOff>
      <xdr:row>62</xdr:row>
      <xdr:rowOff>0</xdr:rowOff>
    </xdr:from>
    <xdr:ext cx="2790825" cy="87630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874" y="9944100"/>
          <a:ext cx="2790825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38100</xdr:colOff>
      <xdr:row>62</xdr:row>
      <xdr:rowOff>47625</xdr:rowOff>
    </xdr:from>
    <xdr:ext cx="3476625" cy="625749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2475"/>
          <a:ext cx="3476625" cy="625749"/>
        </a:xfrm>
        <a:prstGeom prst="rect">
          <a:avLst/>
        </a:prstGeom>
      </xdr:spPr>
    </xdr:pic>
    <xdr:clientData/>
  </xdr:oneCellAnchor>
  <xdr:oneCellAnchor>
    <xdr:from>
      <xdr:col>5</xdr:col>
      <xdr:colOff>371474</xdr:colOff>
      <xdr:row>127</xdr:row>
      <xdr:rowOff>19050</xdr:rowOff>
    </xdr:from>
    <xdr:ext cx="2790825" cy="876300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4" y="723900"/>
          <a:ext cx="2790825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38100</xdr:colOff>
      <xdr:row>127</xdr:row>
      <xdr:rowOff>47625</xdr:rowOff>
    </xdr:from>
    <xdr:ext cx="3476625" cy="625749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2475"/>
          <a:ext cx="3476625" cy="625749"/>
        </a:xfrm>
        <a:prstGeom prst="rect">
          <a:avLst/>
        </a:prstGeom>
      </xdr:spPr>
    </xdr:pic>
    <xdr:clientData/>
  </xdr:oneCellAnchor>
  <xdr:oneCellAnchor>
    <xdr:from>
      <xdr:col>5</xdr:col>
      <xdr:colOff>371474</xdr:colOff>
      <xdr:row>186</xdr:row>
      <xdr:rowOff>19050</xdr:rowOff>
    </xdr:from>
    <xdr:ext cx="2790825" cy="87630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4" y="723900"/>
          <a:ext cx="2790825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38100</xdr:colOff>
      <xdr:row>186</xdr:row>
      <xdr:rowOff>47625</xdr:rowOff>
    </xdr:from>
    <xdr:ext cx="3476625" cy="625749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2475"/>
          <a:ext cx="3476625" cy="625749"/>
        </a:xfrm>
        <a:prstGeom prst="rect">
          <a:avLst/>
        </a:prstGeom>
      </xdr:spPr>
    </xdr:pic>
    <xdr:clientData/>
  </xdr:oneCellAnchor>
  <xdr:oneCellAnchor>
    <xdr:from>
      <xdr:col>5</xdr:col>
      <xdr:colOff>371474</xdr:colOff>
      <xdr:row>236</xdr:row>
      <xdr:rowOff>19050</xdr:rowOff>
    </xdr:from>
    <xdr:ext cx="2790825" cy="87630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4" y="723900"/>
          <a:ext cx="2790825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38100</xdr:colOff>
      <xdr:row>236</xdr:row>
      <xdr:rowOff>47625</xdr:rowOff>
    </xdr:from>
    <xdr:ext cx="3476625" cy="62574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2475"/>
          <a:ext cx="3476625" cy="6257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38099</xdr:rowOff>
    </xdr:from>
    <xdr:ext cx="3514725" cy="63260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09599"/>
          <a:ext cx="3514725" cy="632607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123</xdr:row>
      <xdr:rowOff>9525</xdr:rowOff>
    </xdr:from>
    <xdr:ext cx="2909588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21726525"/>
          <a:ext cx="2909588" cy="590550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50</xdr:row>
      <xdr:rowOff>9525</xdr:rowOff>
    </xdr:from>
    <xdr:ext cx="2909588" cy="5905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8391525"/>
          <a:ext cx="2909588" cy="59055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60</xdr:row>
      <xdr:rowOff>38099</xdr:rowOff>
    </xdr:from>
    <xdr:ext cx="3514725" cy="63260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325099"/>
          <a:ext cx="3514725" cy="632607"/>
        </a:xfrm>
        <a:prstGeom prst="rect">
          <a:avLst/>
        </a:prstGeom>
      </xdr:spPr>
    </xdr:pic>
    <xdr:clientData/>
  </xdr:oneCellAnchor>
  <xdr:oneCellAnchor>
    <xdr:from>
      <xdr:col>6</xdr:col>
      <xdr:colOff>361950</xdr:colOff>
      <xdr:row>3</xdr:row>
      <xdr:rowOff>47625</xdr:rowOff>
    </xdr:from>
    <xdr:ext cx="1572904" cy="829128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619125"/>
          <a:ext cx="1572904" cy="829128"/>
        </a:xfrm>
        <a:prstGeom prst="rect">
          <a:avLst/>
        </a:prstGeom>
      </xdr:spPr>
    </xdr:pic>
    <xdr:clientData/>
  </xdr:oneCellAnchor>
  <xdr:oneCellAnchor>
    <xdr:from>
      <xdr:col>6</xdr:col>
      <xdr:colOff>342900</xdr:colOff>
      <xdr:row>60</xdr:row>
      <xdr:rowOff>47625</xdr:rowOff>
    </xdr:from>
    <xdr:ext cx="1572904" cy="829128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0" y="10334625"/>
          <a:ext cx="1572904" cy="8291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390524</xdr:colOff>
      <xdr:row>3</xdr:row>
      <xdr:rowOff>31749</xdr:rowOff>
    </xdr:from>
    <xdr:to>
      <xdr:col>9</xdr:col>
      <xdr:colOff>542924</xdr:colOff>
      <xdr:row>8</xdr:row>
      <xdr:rowOff>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4" y="650874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47625</xdr:colOff>
      <xdr:row>3</xdr:row>
      <xdr:rowOff>66675</xdr:rowOff>
    </xdr:from>
    <xdr:to>
      <xdr:col>5</xdr:col>
      <xdr:colOff>704051</xdr:colOff>
      <xdr:row>6</xdr:row>
      <xdr:rowOff>161925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5800"/>
          <a:ext cx="3704426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44</xdr:row>
      <xdr:rowOff>38100</xdr:rowOff>
    </xdr:from>
    <xdr:to>
      <xdr:col>8</xdr:col>
      <xdr:colOff>175913</xdr:colOff>
      <xdr:row>47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855345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109</xdr:row>
      <xdr:rowOff>38100</xdr:rowOff>
    </xdr:from>
    <xdr:to>
      <xdr:col>8</xdr:col>
      <xdr:colOff>156863</xdr:colOff>
      <xdr:row>112</xdr:row>
      <xdr:rowOff>57150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1841182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223</xdr:row>
      <xdr:rowOff>19050</xdr:rowOff>
    </xdr:from>
    <xdr:to>
      <xdr:col>8</xdr:col>
      <xdr:colOff>166388</xdr:colOff>
      <xdr:row>226</xdr:row>
      <xdr:rowOff>38100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28260675"/>
          <a:ext cx="3281063" cy="590550"/>
        </a:xfrm>
        <a:prstGeom prst="rect">
          <a:avLst/>
        </a:prstGeom>
      </xdr:spPr>
    </xdr:pic>
    <xdr:clientData/>
  </xdr:twoCellAnchor>
  <xdr:oneCellAnchor>
    <xdr:from>
      <xdr:col>5</xdr:col>
      <xdr:colOff>390524</xdr:colOff>
      <xdr:row>54</xdr:row>
      <xdr:rowOff>31749</xdr:rowOff>
    </xdr:from>
    <xdr:ext cx="3762375" cy="930275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4" y="650874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47625</xdr:colOff>
      <xdr:row>54</xdr:row>
      <xdr:rowOff>66675</xdr:rowOff>
    </xdr:from>
    <xdr:ext cx="3704426" cy="66675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5800"/>
          <a:ext cx="3704426" cy="666750"/>
        </a:xfrm>
        <a:prstGeom prst="rect">
          <a:avLst/>
        </a:prstGeom>
      </xdr:spPr>
    </xdr:pic>
    <xdr:clientData/>
  </xdr:oneCellAnchor>
  <xdr:oneCellAnchor>
    <xdr:from>
      <xdr:col>5</xdr:col>
      <xdr:colOff>390524</xdr:colOff>
      <xdr:row>119</xdr:row>
      <xdr:rowOff>31749</xdr:rowOff>
    </xdr:from>
    <xdr:ext cx="3762375" cy="93027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4" y="10518774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47625</xdr:colOff>
      <xdr:row>119</xdr:row>
      <xdr:rowOff>66675</xdr:rowOff>
    </xdr:from>
    <xdr:ext cx="3704426" cy="666750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553700"/>
          <a:ext cx="3704426" cy="666750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161</xdr:row>
      <xdr:rowOff>38100</xdr:rowOff>
    </xdr:from>
    <xdr:ext cx="3281063" cy="590550"/>
    <xdr:pic>
      <xdr:nvPicPr>
        <xdr:cNvPr id="16" name="Picture 15">
          <a:extLst>
            <a:ext uri="{FF2B5EF4-FFF2-40B4-BE49-F238E27FC236}">
              <a16:creationId xmlns:a16="http://schemas.microsoft.com/office/drawing/2014/main" id="{3413F8D4-0B8D-4326-9C64-0AC211377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18421350"/>
          <a:ext cx="3281063" cy="590550"/>
        </a:xfrm>
        <a:prstGeom prst="rect">
          <a:avLst/>
        </a:prstGeom>
      </xdr:spPr>
    </xdr:pic>
    <xdr:clientData/>
  </xdr:oneCellAnchor>
  <xdr:oneCellAnchor>
    <xdr:from>
      <xdr:col>5</xdr:col>
      <xdr:colOff>390524</xdr:colOff>
      <xdr:row>171</xdr:row>
      <xdr:rowOff>31749</xdr:rowOff>
    </xdr:from>
    <xdr:ext cx="3762375" cy="930275"/>
    <xdr:pic>
      <xdr:nvPicPr>
        <xdr:cNvPr id="17" name="Picture 16">
          <a:extLst>
            <a:ext uri="{FF2B5EF4-FFF2-40B4-BE49-F238E27FC236}">
              <a16:creationId xmlns:a16="http://schemas.microsoft.com/office/drawing/2014/main" id="{7FB64847-A105-4EE9-AA45-7373E09B0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5524" y="31083249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47625</xdr:colOff>
      <xdr:row>171</xdr:row>
      <xdr:rowOff>66675</xdr:rowOff>
    </xdr:from>
    <xdr:ext cx="3704426" cy="666750"/>
    <xdr:pic>
      <xdr:nvPicPr>
        <xdr:cNvPr id="18" name="Picture 17">
          <a:extLst>
            <a:ext uri="{FF2B5EF4-FFF2-40B4-BE49-F238E27FC236}">
              <a16:creationId xmlns:a16="http://schemas.microsoft.com/office/drawing/2014/main" id="{5854AEE9-C6CF-4F2D-8F4B-862170213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421600"/>
          <a:ext cx="3704426" cy="6667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38099</xdr:rowOff>
    </xdr:from>
    <xdr:ext cx="3514725" cy="63260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09599"/>
          <a:ext cx="3514725" cy="632607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272</xdr:row>
      <xdr:rowOff>9525</xdr:rowOff>
    </xdr:from>
    <xdr:ext cx="2909588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28394025"/>
          <a:ext cx="2909588" cy="590550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137</xdr:row>
      <xdr:rowOff>9525</xdr:rowOff>
    </xdr:from>
    <xdr:ext cx="2909588" cy="5905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12582525"/>
          <a:ext cx="2909588" cy="590550"/>
        </a:xfrm>
        <a:prstGeom prst="rect">
          <a:avLst/>
        </a:prstGeom>
      </xdr:spPr>
    </xdr:pic>
    <xdr:clientData/>
  </xdr:oneCellAnchor>
  <xdr:oneCellAnchor>
    <xdr:from>
      <xdr:col>0</xdr:col>
      <xdr:colOff>85725</xdr:colOff>
      <xdr:row>205</xdr:row>
      <xdr:rowOff>38099</xdr:rowOff>
    </xdr:from>
    <xdr:ext cx="3514725" cy="63260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0557449"/>
          <a:ext cx="3514725" cy="632607"/>
        </a:xfrm>
        <a:prstGeom prst="rect">
          <a:avLst/>
        </a:prstGeom>
      </xdr:spPr>
    </xdr:pic>
    <xdr:clientData/>
  </xdr:oneCellAnchor>
  <xdr:oneCellAnchor>
    <xdr:from>
      <xdr:col>5</xdr:col>
      <xdr:colOff>496942</xdr:colOff>
      <xdr:row>3</xdr:row>
      <xdr:rowOff>56156</xdr:rowOff>
    </xdr:from>
    <xdr:ext cx="3017455" cy="834323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511" y="673639"/>
          <a:ext cx="3017455" cy="834323"/>
        </a:xfrm>
        <a:prstGeom prst="rect">
          <a:avLst/>
        </a:prstGeom>
      </xdr:spPr>
    </xdr:pic>
    <xdr:clientData/>
  </xdr:oneCellAnchor>
  <xdr:oneCellAnchor>
    <xdr:from>
      <xdr:col>5</xdr:col>
      <xdr:colOff>571499</xdr:colOff>
      <xdr:row>204</xdr:row>
      <xdr:rowOff>47625</xdr:rowOff>
    </xdr:from>
    <xdr:ext cx="2867025" cy="829128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19499" y="40376475"/>
          <a:ext cx="2867025" cy="829128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40</xdr:row>
      <xdr:rowOff>9525</xdr:rowOff>
    </xdr:from>
    <xdr:ext cx="2909588" cy="590550"/>
    <xdr:pic>
      <xdr:nvPicPr>
        <xdr:cNvPr id="8" name="Picture 7">
          <a:extLst>
            <a:ext uri="{FF2B5EF4-FFF2-40B4-BE49-F238E27FC236}">
              <a16:creationId xmlns:a16="http://schemas.microsoft.com/office/drawing/2014/main" id="{F4698317-4F16-486F-A6A2-9C3719F2A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18326100"/>
          <a:ext cx="2909588" cy="59055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98</xdr:row>
      <xdr:rowOff>38099</xdr:rowOff>
    </xdr:from>
    <xdr:ext cx="3514725" cy="632607"/>
    <xdr:pic>
      <xdr:nvPicPr>
        <xdr:cNvPr id="9" name="Picture 8">
          <a:extLst>
            <a:ext uri="{FF2B5EF4-FFF2-40B4-BE49-F238E27FC236}">
              <a16:creationId xmlns:a16="http://schemas.microsoft.com/office/drawing/2014/main" id="{811A0BBE-396E-4F5C-AAC9-BA9142C0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57224"/>
          <a:ext cx="3514725" cy="632607"/>
        </a:xfrm>
        <a:prstGeom prst="rect">
          <a:avLst/>
        </a:prstGeom>
      </xdr:spPr>
    </xdr:pic>
    <xdr:clientData/>
  </xdr:oneCellAnchor>
  <xdr:oneCellAnchor>
    <xdr:from>
      <xdr:col>5</xdr:col>
      <xdr:colOff>476250</xdr:colOff>
      <xdr:row>98</xdr:row>
      <xdr:rowOff>43018</xdr:rowOff>
    </xdr:from>
    <xdr:ext cx="3009900" cy="834323"/>
    <xdr:pic>
      <xdr:nvPicPr>
        <xdr:cNvPr id="10" name="Picture 9">
          <a:extLst>
            <a:ext uri="{FF2B5EF4-FFF2-40B4-BE49-F238E27FC236}">
              <a16:creationId xmlns:a16="http://schemas.microsoft.com/office/drawing/2014/main" id="{39BCCE99-49EF-4633-B827-7DD837956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9931218"/>
          <a:ext cx="3009900" cy="834323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50</xdr:row>
      <xdr:rowOff>38099</xdr:rowOff>
    </xdr:from>
    <xdr:ext cx="3514725" cy="632607"/>
    <xdr:pic>
      <xdr:nvPicPr>
        <xdr:cNvPr id="11" name="Picture 10">
          <a:extLst>
            <a:ext uri="{FF2B5EF4-FFF2-40B4-BE49-F238E27FC236}">
              <a16:creationId xmlns:a16="http://schemas.microsoft.com/office/drawing/2014/main" id="{4DF3720B-1E13-4FDC-9452-4EABE609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3326724"/>
          <a:ext cx="3514725" cy="632607"/>
        </a:xfrm>
        <a:prstGeom prst="rect">
          <a:avLst/>
        </a:prstGeom>
      </xdr:spPr>
    </xdr:pic>
    <xdr:clientData/>
  </xdr:oneCellAnchor>
  <xdr:oneCellAnchor>
    <xdr:from>
      <xdr:col>5</xdr:col>
      <xdr:colOff>447675</xdr:colOff>
      <xdr:row>50</xdr:row>
      <xdr:rowOff>62068</xdr:rowOff>
    </xdr:from>
    <xdr:ext cx="3038475" cy="834323"/>
    <xdr:pic>
      <xdr:nvPicPr>
        <xdr:cNvPr id="12" name="Picture 11">
          <a:extLst>
            <a:ext uri="{FF2B5EF4-FFF2-40B4-BE49-F238E27FC236}">
              <a16:creationId xmlns:a16="http://schemas.microsoft.com/office/drawing/2014/main" id="{1CECABC5-CF72-4271-B162-43E2BB06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9529918"/>
          <a:ext cx="3038475" cy="834323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88</xdr:row>
      <xdr:rowOff>9525</xdr:rowOff>
    </xdr:from>
    <xdr:ext cx="2909588" cy="590550"/>
    <xdr:pic>
      <xdr:nvPicPr>
        <xdr:cNvPr id="13" name="Picture 12">
          <a:extLst>
            <a:ext uri="{FF2B5EF4-FFF2-40B4-BE49-F238E27FC236}">
              <a16:creationId xmlns:a16="http://schemas.microsoft.com/office/drawing/2014/main" id="{4DEC9489-538A-47E6-A9C5-8D5A7B555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877175"/>
          <a:ext cx="2909588" cy="59055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147</xdr:row>
      <xdr:rowOff>38099</xdr:rowOff>
    </xdr:from>
    <xdr:ext cx="3514725" cy="632607"/>
    <xdr:pic>
      <xdr:nvPicPr>
        <xdr:cNvPr id="14" name="Picture 13">
          <a:extLst>
            <a:ext uri="{FF2B5EF4-FFF2-40B4-BE49-F238E27FC236}">
              <a16:creationId xmlns:a16="http://schemas.microsoft.com/office/drawing/2014/main" id="{5AEBCFEE-3051-43BA-A885-2C9F9A16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926299"/>
          <a:ext cx="3514725" cy="632607"/>
        </a:xfrm>
        <a:prstGeom prst="rect">
          <a:avLst/>
        </a:prstGeom>
      </xdr:spPr>
    </xdr:pic>
    <xdr:clientData/>
  </xdr:oneCellAnchor>
  <xdr:oneCellAnchor>
    <xdr:from>
      <xdr:col>5</xdr:col>
      <xdr:colOff>447675</xdr:colOff>
      <xdr:row>147</xdr:row>
      <xdr:rowOff>62068</xdr:rowOff>
    </xdr:from>
    <xdr:ext cx="3048000" cy="834323"/>
    <xdr:pic>
      <xdr:nvPicPr>
        <xdr:cNvPr id="15" name="Picture 14">
          <a:extLst>
            <a:ext uri="{FF2B5EF4-FFF2-40B4-BE49-F238E27FC236}">
              <a16:creationId xmlns:a16="http://schemas.microsoft.com/office/drawing/2014/main" id="{86A1EDDE-B23C-47F7-8925-9CA77EED5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29408593"/>
          <a:ext cx="3048000" cy="834323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194</xdr:row>
      <xdr:rowOff>9525</xdr:rowOff>
    </xdr:from>
    <xdr:ext cx="2909588" cy="590550"/>
    <xdr:pic>
      <xdr:nvPicPr>
        <xdr:cNvPr id="16" name="Picture 15">
          <a:extLst>
            <a:ext uri="{FF2B5EF4-FFF2-40B4-BE49-F238E27FC236}">
              <a16:creationId xmlns:a16="http://schemas.microsoft.com/office/drawing/2014/main" id="{76CEC11D-94FB-4AF7-B91C-43FE73EC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27384375"/>
          <a:ext cx="2909588" cy="5905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62BFD10-2912-4149-BBA4-140745F1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B931C66-EC8C-4C4F-B2C5-084D395BD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1E511A4-3731-454B-B60A-D698E054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879D6F3-E601-4C7E-AECB-BD44362C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2" name="Picture 11">
          <a:extLst>
            <a:ext uri="{FF2B5EF4-FFF2-40B4-BE49-F238E27FC236}">
              <a16:creationId xmlns:a16="http://schemas.microsoft.com/office/drawing/2014/main" id="{F671BA15-2B44-40DB-BF94-A5041A507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3" name="Picture 12">
          <a:extLst>
            <a:ext uri="{FF2B5EF4-FFF2-40B4-BE49-F238E27FC236}">
              <a16:creationId xmlns:a16="http://schemas.microsoft.com/office/drawing/2014/main" id="{2FAA40F4-9A7A-4FF2-AF83-948CF680B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4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E683EE5-996C-440E-B0EC-D67C8AFF6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06425"/>
          <a:ext cx="3752850" cy="65641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9DB3139-0CAE-4671-ADF8-117BA6784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502775"/>
          <a:ext cx="3350913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5B55E4E-D0A9-4396-872E-6415380B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0424775"/>
          <a:ext cx="3350913" cy="57150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8" name="Picture 17">
          <a:extLst>
            <a:ext uri="{FF2B5EF4-FFF2-40B4-BE49-F238E27FC236}">
              <a16:creationId xmlns:a16="http://schemas.microsoft.com/office/drawing/2014/main" id="{CDA6390C-A0CE-484C-AD3E-D00D1293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382375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9" name="Picture 18">
          <a:extLst>
            <a:ext uri="{FF2B5EF4-FFF2-40B4-BE49-F238E27FC236}">
              <a16:creationId xmlns:a16="http://schemas.microsoft.com/office/drawing/2014/main" id="{1CA31F53-A2A7-4B2E-8C28-8AC6BB77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49" y="11391900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FA8F364-9252-4B84-A13C-C8A2B5B32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DC0A28F-C952-44FC-8503-32DA810F9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D9EC6D-7007-4654-9E9E-078B6E91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24" name="Picture 23">
          <a:extLst>
            <a:ext uri="{FF2B5EF4-FFF2-40B4-BE49-F238E27FC236}">
              <a16:creationId xmlns:a16="http://schemas.microsoft.com/office/drawing/2014/main" id="{FED56E0B-8801-4346-B7E3-5FE33BA7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25" name="Picture 24">
          <a:extLst>
            <a:ext uri="{FF2B5EF4-FFF2-40B4-BE49-F238E27FC236}">
              <a16:creationId xmlns:a16="http://schemas.microsoft.com/office/drawing/2014/main" id="{4BB468CA-DE37-4830-A42C-6D9AD575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4350DC1-4096-4CBE-9980-288C6C3D0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4340532-BF0E-4C13-A939-65C693A84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DE73477-286C-469B-B87D-CA142D225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30" name="Picture 29">
          <a:extLst>
            <a:ext uri="{FF2B5EF4-FFF2-40B4-BE49-F238E27FC236}">
              <a16:creationId xmlns:a16="http://schemas.microsoft.com/office/drawing/2014/main" id="{F7F5EA43-7D15-4886-9365-887AF438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31" name="Picture 30">
          <a:extLst>
            <a:ext uri="{FF2B5EF4-FFF2-40B4-BE49-F238E27FC236}">
              <a16:creationId xmlns:a16="http://schemas.microsoft.com/office/drawing/2014/main" id="{378C4C95-B32F-4727-A855-A667FF5FB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21FAA12-C968-41EA-A0DB-D0C840DA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F0430E7-955F-4E01-BF1F-FBF6E90B0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B0FF584-0C58-4EC4-83D7-D9CF035F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36" name="Picture 35">
          <a:extLst>
            <a:ext uri="{FF2B5EF4-FFF2-40B4-BE49-F238E27FC236}">
              <a16:creationId xmlns:a16="http://schemas.microsoft.com/office/drawing/2014/main" id="{EA884EE0-611B-4366-B55C-20F2F25B5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37" name="Picture 36">
          <a:extLst>
            <a:ext uri="{FF2B5EF4-FFF2-40B4-BE49-F238E27FC236}">
              <a16:creationId xmlns:a16="http://schemas.microsoft.com/office/drawing/2014/main" id="{FC04CE60-8A42-47EE-89BC-F70054615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F12B7F8-1F56-43DC-A218-075C2BDC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7F1BA66-0D2E-4D13-806F-890E4F96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118E1C4-D2A0-47F6-B08D-6EC1EFD5F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42" name="Picture 41">
          <a:extLst>
            <a:ext uri="{FF2B5EF4-FFF2-40B4-BE49-F238E27FC236}">
              <a16:creationId xmlns:a16="http://schemas.microsoft.com/office/drawing/2014/main" id="{781AF8EA-F4E6-4B91-B521-4EB8CD48F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43" name="Picture 42">
          <a:extLst>
            <a:ext uri="{FF2B5EF4-FFF2-40B4-BE49-F238E27FC236}">
              <a16:creationId xmlns:a16="http://schemas.microsoft.com/office/drawing/2014/main" id="{34DA442B-8530-4838-BCFF-7E7B1011E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4740D35-723E-4831-BF26-278478F76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7C16614-EDB0-4B76-9A2C-C9CE751D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5B3CB46-ECB6-45F6-B7BF-FB57DBDFB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48" name="Picture 47">
          <a:extLst>
            <a:ext uri="{FF2B5EF4-FFF2-40B4-BE49-F238E27FC236}">
              <a16:creationId xmlns:a16="http://schemas.microsoft.com/office/drawing/2014/main" id="{6D850F6A-A699-416C-8738-7DA2CC413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49" name="Picture 48">
          <a:extLst>
            <a:ext uri="{FF2B5EF4-FFF2-40B4-BE49-F238E27FC236}">
              <a16:creationId xmlns:a16="http://schemas.microsoft.com/office/drawing/2014/main" id="{F438F803-37D5-467A-8853-3ED7C08FE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A7790E93-C5E1-4828-9733-9C24FD924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BADA162-7DFC-40BB-81E6-4EBE2E1B1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9E40CA10-9626-4811-B475-9735BD97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54" name="Picture 53">
          <a:extLst>
            <a:ext uri="{FF2B5EF4-FFF2-40B4-BE49-F238E27FC236}">
              <a16:creationId xmlns:a16="http://schemas.microsoft.com/office/drawing/2014/main" id="{4AC4718B-2F8A-4F51-B795-F62D57EB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55" name="Picture 54">
          <a:extLst>
            <a:ext uri="{FF2B5EF4-FFF2-40B4-BE49-F238E27FC236}">
              <a16:creationId xmlns:a16="http://schemas.microsoft.com/office/drawing/2014/main" id="{55BE65C0-71DC-421A-8584-27591BCB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E435654-52BE-497C-BAD0-62963393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3B4552C5-8A5E-49F5-AF71-D03BB85A6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FFCD0BFF-5AB1-493D-B171-6A51C7BF2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60" name="Picture 59">
          <a:extLst>
            <a:ext uri="{FF2B5EF4-FFF2-40B4-BE49-F238E27FC236}">
              <a16:creationId xmlns:a16="http://schemas.microsoft.com/office/drawing/2014/main" id="{508D0979-12FC-4D90-A273-79416969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61" name="Picture 60">
          <a:extLst>
            <a:ext uri="{FF2B5EF4-FFF2-40B4-BE49-F238E27FC236}">
              <a16:creationId xmlns:a16="http://schemas.microsoft.com/office/drawing/2014/main" id="{A932C7A6-3E61-4B79-A90A-56ADE47A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3E72443A-84E5-4D4B-8B4F-A6692E2BD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4C50206-FE96-4307-BC4D-B2862ED83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60800F4-D03C-4E0A-80D8-F1FFD2CAA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66" name="Picture 65">
          <a:extLst>
            <a:ext uri="{FF2B5EF4-FFF2-40B4-BE49-F238E27FC236}">
              <a16:creationId xmlns:a16="http://schemas.microsoft.com/office/drawing/2014/main" id="{A786FA0D-1ED8-4125-A05B-494775AD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67" name="Picture 66">
          <a:extLst>
            <a:ext uri="{FF2B5EF4-FFF2-40B4-BE49-F238E27FC236}">
              <a16:creationId xmlns:a16="http://schemas.microsoft.com/office/drawing/2014/main" id="{16056D6D-0423-4F1A-88C7-2A4B174A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75182D73-173D-46D5-BD22-82027751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423F770-515C-466A-B883-ECA737C2B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C0A0BC73-BA83-4442-8931-CF5C79203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72" name="Picture 71">
          <a:extLst>
            <a:ext uri="{FF2B5EF4-FFF2-40B4-BE49-F238E27FC236}">
              <a16:creationId xmlns:a16="http://schemas.microsoft.com/office/drawing/2014/main" id="{14405DB7-8737-44AB-A414-9A35417E7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73" name="Picture 72">
          <a:extLst>
            <a:ext uri="{FF2B5EF4-FFF2-40B4-BE49-F238E27FC236}">
              <a16:creationId xmlns:a16="http://schemas.microsoft.com/office/drawing/2014/main" id="{3CBDF481-9A04-43A2-BCED-A7FEBD0E9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AEA6141-0AD3-426D-A698-C5E18697A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E1C722A1-2FEF-4CD6-B3CD-9810C6AA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D9AC038-9632-43FF-A43E-D16FA0C6D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78" name="Picture 77">
          <a:extLst>
            <a:ext uri="{FF2B5EF4-FFF2-40B4-BE49-F238E27FC236}">
              <a16:creationId xmlns:a16="http://schemas.microsoft.com/office/drawing/2014/main" id="{CEC2BEAE-FE63-4333-B99F-74ACF05F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79" name="Picture 78">
          <a:extLst>
            <a:ext uri="{FF2B5EF4-FFF2-40B4-BE49-F238E27FC236}">
              <a16:creationId xmlns:a16="http://schemas.microsoft.com/office/drawing/2014/main" id="{2334F43C-548A-4C63-AFD8-771757104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E474E1EB-7CF0-4696-B27A-DD8F566B8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13F4F0BB-48EA-4877-B879-FA303DB70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930BE94D-E46D-4A12-80D1-3A67DB80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84" name="Picture 83">
          <a:extLst>
            <a:ext uri="{FF2B5EF4-FFF2-40B4-BE49-F238E27FC236}">
              <a16:creationId xmlns:a16="http://schemas.microsoft.com/office/drawing/2014/main" id="{FAD0D0D4-3027-42D2-8980-90E0F652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85" name="Picture 84">
          <a:extLst>
            <a:ext uri="{FF2B5EF4-FFF2-40B4-BE49-F238E27FC236}">
              <a16:creationId xmlns:a16="http://schemas.microsoft.com/office/drawing/2014/main" id="{D65B4B41-A1BA-4CEC-8739-636B9C54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5357E84C-F33F-4B9C-8A51-238720FA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449792E-0989-405E-93E2-D9299457F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90CF9F09-98CB-41D0-AFAF-9D4AA6877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90" name="Picture 89">
          <a:extLst>
            <a:ext uri="{FF2B5EF4-FFF2-40B4-BE49-F238E27FC236}">
              <a16:creationId xmlns:a16="http://schemas.microsoft.com/office/drawing/2014/main" id="{E556C7A0-8FFE-43F0-96FC-11E678CF4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91" name="Picture 90">
          <a:extLst>
            <a:ext uri="{FF2B5EF4-FFF2-40B4-BE49-F238E27FC236}">
              <a16:creationId xmlns:a16="http://schemas.microsoft.com/office/drawing/2014/main" id="{E991779B-CC04-48BC-A245-C2E222DCA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7DC43C0-740A-43EE-89A7-26042FD7E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194A4DA9-1B9F-4C81-AB35-91BA4BB7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F820840-13E5-4AB6-981E-317A18BF8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E4BC4BB-730C-49B8-A756-C902734C3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93" name="Picture 92">
          <a:extLst>
            <a:ext uri="{FF2B5EF4-FFF2-40B4-BE49-F238E27FC236}">
              <a16:creationId xmlns:a16="http://schemas.microsoft.com/office/drawing/2014/main" id="{15655A2F-305F-4C2E-AE7B-F8D811D27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94" name="Picture 93">
          <a:extLst>
            <a:ext uri="{FF2B5EF4-FFF2-40B4-BE49-F238E27FC236}">
              <a16:creationId xmlns:a16="http://schemas.microsoft.com/office/drawing/2014/main" id="{B1130CA5-7CD4-4214-A73C-DB72CF00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28629E12-D124-40FA-87EE-4007A7F01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EA4F295-B351-4DD2-B7A3-263D1268B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E2AE0483-0CA5-443D-B26C-E2D4442F8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643DDD62-1787-49EE-B8B2-E409B6C23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99" name="Picture 98">
          <a:extLst>
            <a:ext uri="{FF2B5EF4-FFF2-40B4-BE49-F238E27FC236}">
              <a16:creationId xmlns:a16="http://schemas.microsoft.com/office/drawing/2014/main" id="{E7AA45DB-981E-4A2D-8AAE-CF45BBF3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00" name="Picture 99">
          <a:extLst>
            <a:ext uri="{FF2B5EF4-FFF2-40B4-BE49-F238E27FC236}">
              <a16:creationId xmlns:a16="http://schemas.microsoft.com/office/drawing/2014/main" id="{F8F32D56-DB47-4A61-877C-E16212DCF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C3B4650-3D91-4308-8C91-6056CD893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677B9EFA-0356-4AB6-8BA5-893A5C1D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17EBE00-600E-4ACB-B47E-AA8CCE05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73D1C39D-3EFF-40EA-855E-ABACFF95F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05" name="Picture 104">
          <a:extLst>
            <a:ext uri="{FF2B5EF4-FFF2-40B4-BE49-F238E27FC236}">
              <a16:creationId xmlns:a16="http://schemas.microsoft.com/office/drawing/2014/main" id="{A818670F-DBBD-4864-A2BA-BB284FB72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06" name="Picture 105">
          <a:extLst>
            <a:ext uri="{FF2B5EF4-FFF2-40B4-BE49-F238E27FC236}">
              <a16:creationId xmlns:a16="http://schemas.microsoft.com/office/drawing/2014/main" id="{54F2A58F-A19B-4F3E-AFDC-091770F67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C0BC5BBA-C272-43D0-AFC9-F580434B6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1CFB68F0-4CF5-43F1-9908-9852F4B8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9D7F514-C6B6-459A-9D55-B6342F1FC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F4A2541F-4C7E-4913-A074-EFCDAD80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11" name="Picture 110">
          <a:extLst>
            <a:ext uri="{FF2B5EF4-FFF2-40B4-BE49-F238E27FC236}">
              <a16:creationId xmlns:a16="http://schemas.microsoft.com/office/drawing/2014/main" id="{D9964773-71BD-4BB8-8AFD-45F7C909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12" name="Picture 111">
          <a:extLst>
            <a:ext uri="{FF2B5EF4-FFF2-40B4-BE49-F238E27FC236}">
              <a16:creationId xmlns:a16="http://schemas.microsoft.com/office/drawing/2014/main" id="{815A3405-73A8-44F9-97EA-0AF29B915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18596435-C3EA-43BD-BF94-66F367F42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00075"/>
          <a:ext cx="3995738" cy="646891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4AB556FE-CD38-410E-ADCC-E9CE8B728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9329738"/>
          <a:ext cx="3523951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AF8D4C81-EAD3-40EE-94C7-EB6A6165E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0054888"/>
          <a:ext cx="3523951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A8477D40-F8B9-480E-87E9-D63D3E140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87" y="609600"/>
          <a:ext cx="4014787" cy="8286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17" name="Picture 116">
          <a:extLst>
            <a:ext uri="{FF2B5EF4-FFF2-40B4-BE49-F238E27FC236}">
              <a16:creationId xmlns:a16="http://schemas.microsoft.com/office/drawing/2014/main" id="{0FBEF250-1F5F-4FDF-8EF5-A5982985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177588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18" name="Picture 117">
          <a:extLst>
            <a:ext uri="{FF2B5EF4-FFF2-40B4-BE49-F238E27FC236}">
              <a16:creationId xmlns:a16="http://schemas.microsoft.com/office/drawing/2014/main" id="{E1C467FA-3044-4888-B68F-3EF86D28B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87" y="11187113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60F49C9-E796-4C04-8713-F814A363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00075"/>
          <a:ext cx="3995738" cy="646891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F045752F-B2CB-4021-BC1A-A20E7AD0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9329738"/>
          <a:ext cx="3523951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45204C3-1617-481D-942B-894FB8714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0054888"/>
          <a:ext cx="3523951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AA6DD68-4B81-46C1-98A8-668FFD59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87" y="609600"/>
          <a:ext cx="4014787" cy="8286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23" name="Picture 122">
          <a:extLst>
            <a:ext uri="{FF2B5EF4-FFF2-40B4-BE49-F238E27FC236}">
              <a16:creationId xmlns:a16="http://schemas.microsoft.com/office/drawing/2014/main" id="{3F769A4B-59DE-49F5-B664-DDD9DAC0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177588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24" name="Picture 123">
          <a:extLst>
            <a:ext uri="{FF2B5EF4-FFF2-40B4-BE49-F238E27FC236}">
              <a16:creationId xmlns:a16="http://schemas.microsoft.com/office/drawing/2014/main" id="{E87C2E6C-C85F-474D-8B31-1960C9491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87" y="11187113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990E8E72-5391-4C3E-BEFA-DC29FDC6A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6040BAE0-0642-4CAD-9D92-B69C62E0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4C44696E-E8BF-4695-B265-E3ACC2C66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6B85ED8C-0F9E-4358-909A-3445DD61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30" name="Picture 129">
          <a:extLst>
            <a:ext uri="{FF2B5EF4-FFF2-40B4-BE49-F238E27FC236}">
              <a16:creationId xmlns:a16="http://schemas.microsoft.com/office/drawing/2014/main" id="{C3AAF320-807D-4694-9131-CA26A9E94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31" name="Picture 130">
          <a:extLst>
            <a:ext uri="{FF2B5EF4-FFF2-40B4-BE49-F238E27FC236}">
              <a16:creationId xmlns:a16="http://schemas.microsoft.com/office/drawing/2014/main" id="{A85A275B-A714-492A-BD64-D14BC3F85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6041F868-C656-48C3-A8D2-5236B12F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1732C55-CF76-4324-AAB1-96ADBF6D6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01EA095-85DE-4EFE-91DB-154448C08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690BB25D-5284-4F87-99C3-27A176742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36" name="Picture 135">
          <a:extLst>
            <a:ext uri="{FF2B5EF4-FFF2-40B4-BE49-F238E27FC236}">
              <a16:creationId xmlns:a16="http://schemas.microsoft.com/office/drawing/2014/main" id="{44BE177B-7D51-4B12-83A1-9A75E2A96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37" name="Picture 136">
          <a:extLst>
            <a:ext uri="{FF2B5EF4-FFF2-40B4-BE49-F238E27FC236}">
              <a16:creationId xmlns:a16="http://schemas.microsoft.com/office/drawing/2014/main" id="{9AE2AD45-751F-49BB-BE42-AFA6EB8D9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D8DF94C-96A1-4A5A-8282-FF432321F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149269CC-57F3-4AFA-9A87-803EC644E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E9C28E6D-32FF-46F1-B4AC-493A6DD98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FC9BBAD-C423-4CCA-91FD-B63537FC9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41" name="Picture 140">
          <a:extLst>
            <a:ext uri="{FF2B5EF4-FFF2-40B4-BE49-F238E27FC236}">
              <a16:creationId xmlns:a16="http://schemas.microsoft.com/office/drawing/2014/main" id="{D71CFF6E-FE8A-4409-AF3E-0BA7005D7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42" name="Picture 141">
          <a:extLst>
            <a:ext uri="{FF2B5EF4-FFF2-40B4-BE49-F238E27FC236}">
              <a16:creationId xmlns:a16="http://schemas.microsoft.com/office/drawing/2014/main" id="{8B94864A-2CD7-4C48-9BFA-4875A7E0F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38AACE53-B4C4-4096-AAD1-C47FFB252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C85A63E-CBAD-4A1E-BD3F-1634D5AA3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185F783A-6CE1-47F2-BC53-2FD44EFCA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D9D6133F-4A6B-4558-9310-B5603ED52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47" name="Picture 146">
          <a:extLst>
            <a:ext uri="{FF2B5EF4-FFF2-40B4-BE49-F238E27FC236}">
              <a16:creationId xmlns:a16="http://schemas.microsoft.com/office/drawing/2014/main" id="{3AA7C3F8-32C8-43AA-ABCB-4A513A91F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48" name="Picture 147">
          <a:extLst>
            <a:ext uri="{FF2B5EF4-FFF2-40B4-BE49-F238E27FC236}">
              <a16:creationId xmlns:a16="http://schemas.microsoft.com/office/drawing/2014/main" id="{A7C5771F-9030-4698-8020-F6B9149E8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C870CEC-E555-4B72-9640-0CC410849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71DBEA0B-F45E-41A6-B02E-770CCBA6B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876BA1E8-5BE2-48C2-9219-51DA25C9D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284988B-2C86-4288-AEF8-268E32CA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53" name="Picture 152">
          <a:extLst>
            <a:ext uri="{FF2B5EF4-FFF2-40B4-BE49-F238E27FC236}">
              <a16:creationId xmlns:a16="http://schemas.microsoft.com/office/drawing/2014/main" id="{D37D614E-FA13-4BCB-9B9D-19221571D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54" name="Picture 153">
          <a:extLst>
            <a:ext uri="{FF2B5EF4-FFF2-40B4-BE49-F238E27FC236}">
              <a16:creationId xmlns:a16="http://schemas.microsoft.com/office/drawing/2014/main" id="{6F20B290-51D6-425C-AC5B-787A4312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FD326FB1-D7CB-43E4-9D98-B0A12C7CD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E72C7036-DEBA-451A-877E-96A9BCCA8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E513012-C4CD-4C36-B93F-39F44916A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37223636-8BB6-4336-AC68-5B490287B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59" name="Picture 158">
          <a:extLst>
            <a:ext uri="{FF2B5EF4-FFF2-40B4-BE49-F238E27FC236}">
              <a16:creationId xmlns:a16="http://schemas.microsoft.com/office/drawing/2014/main" id="{6E6BE217-39D1-4E15-A9CA-815A01324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60" name="Picture 159">
          <a:extLst>
            <a:ext uri="{FF2B5EF4-FFF2-40B4-BE49-F238E27FC236}">
              <a16:creationId xmlns:a16="http://schemas.microsoft.com/office/drawing/2014/main" id="{F7A81E94-1FF8-4FF3-9A46-C113F94C1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6B295966-39F9-4362-9C66-D7405FC02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B1115627-B593-4676-85F4-2D87C5C70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51E6CFF2-2330-413F-84AF-A6F90DF2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51A44D36-510A-410D-A7FE-7F2DB0203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65" name="Picture 164">
          <a:extLst>
            <a:ext uri="{FF2B5EF4-FFF2-40B4-BE49-F238E27FC236}">
              <a16:creationId xmlns:a16="http://schemas.microsoft.com/office/drawing/2014/main" id="{B0905D45-85F5-4595-A186-0F8B9FBCA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66" name="Picture 165">
          <a:extLst>
            <a:ext uri="{FF2B5EF4-FFF2-40B4-BE49-F238E27FC236}">
              <a16:creationId xmlns:a16="http://schemas.microsoft.com/office/drawing/2014/main" id="{65FFE387-C1AD-46D3-AFFC-86C9553A2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776B5BC-7364-42D4-9F25-C319FE64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A68123B-3AAB-47AD-A685-8E190E090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B01D5B3C-82A2-41E2-A39B-08BD9594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70C161B0-BBFB-454D-8E34-87DD43C9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71" name="Picture 170">
          <a:extLst>
            <a:ext uri="{FF2B5EF4-FFF2-40B4-BE49-F238E27FC236}">
              <a16:creationId xmlns:a16="http://schemas.microsoft.com/office/drawing/2014/main" id="{C02FE030-E7B3-4E83-A545-CD3988123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72" name="Picture 171">
          <a:extLst>
            <a:ext uri="{FF2B5EF4-FFF2-40B4-BE49-F238E27FC236}">
              <a16:creationId xmlns:a16="http://schemas.microsoft.com/office/drawing/2014/main" id="{5D49DC27-2209-4D45-BB06-B9EB4A19F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2C303A4-E139-4B13-BEF2-96CC6E750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CC3A42F6-E5D3-46D3-8B32-A9D107037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64CCE65E-CEBF-4709-A162-CEBE63C65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29C265F7-3340-432F-BF67-BD5DD34D2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77" name="Picture 176">
          <a:extLst>
            <a:ext uri="{FF2B5EF4-FFF2-40B4-BE49-F238E27FC236}">
              <a16:creationId xmlns:a16="http://schemas.microsoft.com/office/drawing/2014/main" id="{EC268A6D-14B5-4488-A997-3306D271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78" name="Picture 177">
          <a:extLst>
            <a:ext uri="{FF2B5EF4-FFF2-40B4-BE49-F238E27FC236}">
              <a16:creationId xmlns:a16="http://schemas.microsoft.com/office/drawing/2014/main" id="{08FA9C16-C8AD-41FC-9C10-1EB1F9FE9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D0631006-267D-41C3-8E6B-4007B2D7F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D4C81F5B-583C-4A48-9FF1-CDAC80D3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E6DFB359-54BE-4FC8-9685-5C48639BE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F559D78B-8218-4B4E-A9B0-13DA6ECC8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83" name="Picture 182">
          <a:extLst>
            <a:ext uri="{FF2B5EF4-FFF2-40B4-BE49-F238E27FC236}">
              <a16:creationId xmlns:a16="http://schemas.microsoft.com/office/drawing/2014/main" id="{29FE3376-38BD-4857-AEC9-0ABE7A86F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84" name="Picture 183">
          <a:extLst>
            <a:ext uri="{FF2B5EF4-FFF2-40B4-BE49-F238E27FC236}">
              <a16:creationId xmlns:a16="http://schemas.microsoft.com/office/drawing/2014/main" id="{10ECFF3C-B373-4479-B9FD-80B51D0E4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F4B7B518-D62D-4A35-99CC-4BF13EA67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25BE333-EAD9-4F24-B3E8-A25FA3E49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C06CCA9C-BB71-42D1-960F-3F2AC591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F6162E2C-F061-47D8-AC9A-087A4E192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89" name="Picture 188">
          <a:extLst>
            <a:ext uri="{FF2B5EF4-FFF2-40B4-BE49-F238E27FC236}">
              <a16:creationId xmlns:a16="http://schemas.microsoft.com/office/drawing/2014/main" id="{EF77A12E-ED2C-46E8-BA82-5D1A0374E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90" name="Picture 189">
          <a:extLst>
            <a:ext uri="{FF2B5EF4-FFF2-40B4-BE49-F238E27FC236}">
              <a16:creationId xmlns:a16="http://schemas.microsoft.com/office/drawing/2014/main" id="{560597B7-B1F6-47CE-AE11-8C7E57995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3</xdr:row>
      <xdr:rowOff>28575</xdr:rowOff>
    </xdr:from>
    <xdr:to>
      <xdr:col>6</xdr:col>
      <xdr:colOff>28575</xdr:colOff>
      <xdr:row>6</xdr:row>
      <xdr:rowOff>132541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A503AA4-0C96-46BC-84D5-3A68CAFE1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8650"/>
          <a:ext cx="3752850" cy="67546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51</xdr:row>
      <xdr:rowOff>28575</xdr:rowOff>
    </xdr:from>
    <xdr:to>
      <xdr:col>8</xdr:col>
      <xdr:colOff>175913</xdr:colOff>
      <xdr:row>54</xdr:row>
      <xdr:rowOff>47625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E28D3C37-8F95-4908-9574-CEE28B793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9858375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110</xdr:row>
      <xdr:rowOff>9525</xdr:rowOff>
    </xdr:from>
    <xdr:to>
      <xdr:col>8</xdr:col>
      <xdr:colOff>214013</xdr:colOff>
      <xdr:row>113</xdr:row>
      <xdr:rowOff>28575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E957B96A-1F24-43E7-A11C-65692E445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1183600"/>
          <a:ext cx="3281063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3</xdr:row>
      <xdr:rowOff>38100</xdr:rowOff>
    </xdr:from>
    <xdr:to>
      <xdr:col>10</xdr:col>
      <xdr:colOff>542924</xdr:colOff>
      <xdr:row>7</xdr:row>
      <xdr:rowOff>142875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F8014FC-C76D-462F-9162-A868304E3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638175"/>
          <a:ext cx="3781425" cy="8667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61</xdr:row>
      <xdr:rowOff>28575</xdr:rowOff>
    </xdr:from>
    <xdr:ext cx="3752850" cy="675466"/>
    <xdr:pic>
      <xdr:nvPicPr>
        <xdr:cNvPr id="195" name="Picture 194">
          <a:extLst>
            <a:ext uri="{FF2B5EF4-FFF2-40B4-BE49-F238E27FC236}">
              <a16:creationId xmlns:a16="http://schemas.microsoft.com/office/drawing/2014/main" id="{A37718C9-18A7-4661-B08B-871DAECDC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811000"/>
          <a:ext cx="3752850" cy="675466"/>
        </a:xfrm>
        <a:prstGeom prst="rect">
          <a:avLst/>
        </a:prstGeom>
      </xdr:spPr>
    </xdr:pic>
    <xdr:clientData/>
  </xdr:oneCellAnchor>
  <xdr:oneCellAnchor>
    <xdr:from>
      <xdr:col>6</xdr:col>
      <xdr:colOff>95249</xdr:colOff>
      <xdr:row>61</xdr:row>
      <xdr:rowOff>38100</xdr:rowOff>
    </xdr:from>
    <xdr:ext cx="3781425" cy="866775"/>
    <xdr:pic>
      <xdr:nvPicPr>
        <xdr:cNvPr id="196" name="Picture 195">
          <a:extLst>
            <a:ext uri="{FF2B5EF4-FFF2-40B4-BE49-F238E27FC236}">
              <a16:creationId xmlns:a16="http://schemas.microsoft.com/office/drawing/2014/main" id="{AFB2227E-5BF8-4FF4-BEE4-54BE6C99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9" y="11820525"/>
          <a:ext cx="3781425" cy="866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CM945"/>
  <sheetViews>
    <sheetView tabSelected="1" zoomScaleNormal="100" workbookViewId="0">
      <pane ySplit="10" topLeftCell="A11" activePane="bottomLeft" state="frozen"/>
      <selection activeCell="A4" sqref="A4:K7"/>
      <selection pane="bottomLeft" activeCell="F201" sqref="F201"/>
    </sheetView>
  </sheetViews>
  <sheetFormatPr defaultRowHeight="15" x14ac:dyDescent="0.25"/>
  <cols>
    <col min="6" max="6" width="11.140625" bestFit="1" customWidth="1"/>
    <col min="7" max="7" width="10.5703125" bestFit="1" customWidth="1"/>
    <col min="11" max="91" width="9.140625" style="9"/>
  </cols>
  <sheetData>
    <row r="1" spans="1:10" ht="18" x14ac:dyDescent="0.25">
      <c r="A1" s="253" t="s">
        <v>820</v>
      </c>
      <c r="B1" s="254"/>
      <c r="C1" s="254"/>
      <c r="D1" s="254"/>
      <c r="E1" s="254"/>
      <c r="F1" s="254"/>
      <c r="G1" s="254"/>
      <c r="H1" s="254"/>
      <c r="I1" s="254"/>
      <c r="J1" s="255"/>
    </row>
    <row r="2" spans="1:10" ht="18.75" thickBot="1" x14ac:dyDescent="0.3">
      <c r="A2" s="256" t="s">
        <v>1178</v>
      </c>
      <c r="B2" s="257"/>
      <c r="C2" s="257"/>
      <c r="D2" s="257"/>
      <c r="E2" s="257"/>
      <c r="F2" s="257"/>
      <c r="G2" s="257"/>
      <c r="H2" s="257"/>
      <c r="I2" s="257"/>
      <c r="J2" s="258"/>
    </row>
    <row r="3" spans="1:10" ht="16.5" thickBot="1" x14ac:dyDescent="0.3">
      <c r="A3" s="270" t="s">
        <v>1335</v>
      </c>
      <c r="B3" s="270"/>
      <c r="C3" s="270"/>
      <c r="D3" s="270"/>
      <c r="E3" s="270"/>
      <c r="F3" s="270"/>
      <c r="G3" s="270"/>
      <c r="H3" s="270"/>
      <c r="I3" s="270"/>
      <c r="J3" s="271"/>
    </row>
    <row r="4" spans="1:10" x14ac:dyDescent="0.25">
      <c r="A4" s="259"/>
      <c r="B4" s="260"/>
      <c r="C4" s="260"/>
      <c r="D4" s="260"/>
      <c r="E4" s="260"/>
      <c r="F4" s="260"/>
      <c r="G4" s="260"/>
      <c r="H4" s="260"/>
      <c r="I4" s="260"/>
      <c r="J4" s="261"/>
    </row>
    <row r="5" spans="1:10" x14ac:dyDescent="0.25">
      <c r="A5" s="262"/>
      <c r="B5" s="242"/>
      <c r="C5" s="242"/>
      <c r="D5" s="242"/>
      <c r="E5" s="242"/>
      <c r="F5" s="242"/>
      <c r="G5" s="242"/>
      <c r="H5" s="242"/>
      <c r="I5" s="242"/>
      <c r="J5" s="263"/>
    </row>
    <row r="6" spans="1:10" x14ac:dyDescent="0.25">
      <c r="A6" s="262"/>
      <c r="B6" s="242"/>
      <c r="C6" s="242"/>
      <c r="D6" s="242"/>
      <c r="E6" s="242"/>
      <c r="F6" s="242"/>
      <c r="G6" s="242"/>
      <c r="H6" s="242"/>
      <c r="I6" s="242"/>
      <c r="J6" s="263"/>
    </row>
    <row r="7" spans="1:10" x14ac:dyDescent="0.25">
      <c r="A7" s="262"/>
      <c r="B7" s="242"/>
      <c r="C7" s="242"/>
      <c r="D7" s="242"/>
      <c r="E7" s="242"/>
      <c r="F7" s="242"/>
      <c r="G7" s="242"/>
      <c r="H7" s="242"/>
      <c r="I7" s="242"/>
      <c r="J7" s="263"/>
    </row>
    <row r="8" spans="1:10" ht="15.75" thickBot="1" x14ac:dyDescent="0.3">
      <c r="A8" s="16"/>
      <c r="B8" s="40"/>
      <c r="C8" s="40"/>
      <c r="D8" s="40"/>
      <c r="E8" s="40"/>
      <c r="F8" s="40"/>
      <c r="G8" s="40"/>
      <c r="H8" s="40"/>
      <c r="I8" s="40"/>
      <c r="J8" s="17"/>
    </row>
    <row r="9" spans="1:10" ht="15.75" thickBot="1" x14ac:dyDescent="0.3">
      <c r="A9" s="264" t="s">
        <v>0</v>
      </c>
      <c r="B9" s="265"/>
      <c r="C9" s="268" t="s">
        <v>1</v>
      </c>
      <c r="D9" s="268"/>
      <c r="E9" s="268"/>
      <c r="F9" s="38" t="s">
        <v>96</v>
      </c>
      <c r="G9" s="38" t="s">
        <v>2</v>
      </c>
      <c r="H9" s="38" t="s">
        <v>3</v>
      </c>
      <c r="I9" s="264" t="s">
        <v>4</v>
      </c>
      <c r="J9" s="265"/>
    </row>
    <row r="10" spans="1:10" ht="15.75" thickBot="1" x14ac:dyDescent="0.3">
      <c r="A10" s="266"/>
      <c r="B10" s="267"/>
      <c r="C10" s="269" t="s">
        <v>6</v>
      </c>
      <c r="D10" s="269"/>
      <c r="E10" s="269"/>
      <c r="F10" s="42" t="s">
        <v>97</v>
      </c>
      <c r="G10" s="2">
        <v>0</v>
      </c>
      <c r="H10" s="43" t="s">
        <v>8</v>
      </c>
      <c r="I10" s="266"/>
      <c r="J10" s="267"/>
    </row>
    <row r="11" spans="1:10" ht="15.75" thickBot="1" x14ac:dyDescent="0.3">
      <c r="A11" s="246" t="s">
        <v>98</v>
      </c>
      <c r="B11" s="247"/>
      <c r="C11" s="247"/>
      <c r="D11" s="247"/>
      <c r="E11" s="247"/>
      <c r="F11" s="247"/>
      <c r="G11" s="247"/>
      <c r="H11" s="247"/>
      <c r="I11" s="247"/>
      <c r="J11" s="248"/>
    </row>
    <row r="12" spans="1:10" ht="15.75" thickBot="1" x14ac:dyDescent="0.3">
      <c r="A12" s="249" t="s">
        <v>13</v>
      </c>
      <c r="B12" s="250"/>
      <c r="C12" s="250"/>
      <c r="D12" s="250"/>
      <c r="E12" s="250"/>
      <c r="F12" s="250"/>
      <c r="G12" s="250"/>
      <c r="H12" s="250"/>
      <c r="I12" s="250"/>
      <c r="J12" s="251"/>
    </row>
    <row r="13" spans="1:10" x14ac:dyDescent="0.25">
      <c r="A13" s="272" t="s">
        <v>1356</v>
      </c>
      <c r="B13" s="273"/>
      <c r="C13" s="274" t="s">
        <v>1353</v>
      </c>
      <c r="D13" s="260"/>
      <c r="E13" s="275"/>
      <c r="F13" s="30">
        <v>242.13</v>
      </c>
      <c r="G13" s="29">
        <f>F13*$G$10</f>
        <v>0</v>
      </c>
      <c r="H13" s="192">
        <v>16</v>
      </c>
      <c r="I13" s="276" t="s">
        <v>1386</v>
      </c>
      <c r="J13" s="277" t="s">
        <v>101</v>
      </c>
    </row>
    <row r="14" spans="1:10" x14ac:dyDescent="0.25">
      <c r="A14" s="224" t="s">
        <v>1357</v>
      </c>
      <c r="B14" s="225"/>
      <c r="C14" s="226" t="s">
        <v>1354</v>
      </c>
      <c r="D14" s="227"/>
      <c r="E14" s="228"/>
      <c r="F14" s="6">
        <v>324.2</v>
      </c>
      <c r="G14" s="3">
        <f>F14*$G$10</f>
        <v>0</v>
      </c>
      <c r="H14" s="193">
        <v>11</v>
      </c>
      <c r="I14" s="243" t="s">
        <v>1387</v>
      </c>
      <c r="J14" s="230" t="s">
        <v>101</v>
      </c>
    </row>
    <row r="15" spans="1:10" x14ac:dyDescent="0.25">
      <c r="A15" s="231" t="s">
        <v>1358</v>
      </c>
      <c r="B15" s="232"/>
      <c r="C15" s="233" t="s">
        <v>1355</v>
      </c>
      <c r="D15" s="234"/>
      <c r="E15" s="235"/>
      <c r="F15" s="163">
        <v>424.51</v>
      </c>
      <c r="G15" s="18">
        <f>F15*$G$10</f>
        <v>0</v>
      </c>
      <c r="H15" s="196">
        <v>11</v>
      </c>
      <c r="I15" s="239" t="s">
        <v>1388</v>
      </c>
      <c r="J15" s="237" t="s">
        <v>101</v>
      </c>
    </row>
    <row r="16" spans="1:10" x14ac:dyDescent="0.25">
      <c r="A16" s="217" t="s">
        <v>99</v>
      </c>
      <c r="B16" s="218"/>
      <c r="C16" s="219" t="s">
        <v>100</v>
      </c>
      <c r="D16" s="220"/>
      <c r="E16" s="221"/>
      <c r="F16" s="4">
        <f>VLOOKUP(A16,Prices!A:B,2,FALSE)</f>
        <v>159.96</v>
      </c>
      <c r="G16" s="178">
        <f>F16*$G$10</f>
        <v>0</v>
      </c>
      <c r="H16" s="186">
        <v>16</v>
      </c>
      <c r="I16" s="229" t="s">
        <v>101</v>
      </c>
      <c r="J16" s="230" t="s">
        <v>101</v>
      </c>
    </row>
    <row r="17" spans="1:10" x14ac:dyDescent="0.25">
      <c r="A17" s="224" t="s">
        <v>102</v>
      </c>
      <c r="B17" s="225"/>
      <c r="C17" s="226" t="s">
        <v>103</v>
      </c>
      <c r="D17" s="227"/>
      <c r="E17" s="228"/>
      <c r="F17" s="6">
        <f>VLOOKUP(A17,Prices!A:B,2,FALSE)</f>
        <v>207.81</v>
      </c>
      <c r="G17" s="3">
        <f t="shared" ref="G17:G51" si="0">F17*$G$10</f>
        <v>0</v>
      </c>
      <c r="H17" s="182">
        <v>16</v>
      </c>
      <c r="I17" s="252" t="s">
        <v>104</v>
      </c>
      <c r="J17" s="230" t="s">
        <v>104</v>
      </c>
    </row>
    <row r="18" spans="1:10" x14ac:dyDescent="0.25">
      <c r="A18" s="224" t="s">
        <v>105</v>
      </c>
      <c r="B18" s="225"/>
      <c r="C18" s="226" t="s">
        <v>106</v>
      </c>
      <c r="D18" s="227"/>
      <c r="E18" s="228"/>
      <c r="F18" s="6">
        <f>VLOOKUP(A18,Prices!A:B,2,FALSE)</f>
        <v>232.82</v>
      </c>
      <c r="G18" s="3">
        <f>F18*$G$10</f>
        <v>0</v>
      </c>
      <c r="H18" s="182">
        <v>16</v>
      </c>
      <c r="I18" s="252" t="s">
        <v>107</v>
      </c>
      <c r="J18" s="230" t="s">
        <v>107</v>
      </c>
    </row>
    <row r="19" spans="1:10" x14ac:dyDescent="0.25">
      <c r="A19" s="224" t="s">
        <v>108</v>
      </c>
      <c r="B19" s="225"/>
      <c r="C19" s="226" t="s">
        <v>109</v>
      </c>
      <c r="D19" s="227"/>
      <c r="E19" s="228"/>
      <c r="F19" s="6">
        <f>VLOOKUP(A19,Prices!A:B,2,FALSE)</f>
        <v>269</v>
      </c>
      <c r="G19" s="3">
        <f t="shared" si="0"/>
        <v>0</v>
      </c>
      <c r="H19" s="182">
        <v>16</v>
      </c>
      <c r="I19" s="252" t="s">
        <v>110</v>
      </c>
      <c r="J19" s="230" t="s">
        <v>110</v>
      </c>
    </row>
    <row r="20" spans="1:10" x14ac:dyDescent="0.25">
      <c r="A20" s="224" t="s">
        <v>111</v>
      </c>
      <c r="B20" s="225"/>
      <c r="C20" s="226" t="s">
        <v>112</v>
      </c>
      <c r="D20" s="227"/>
      <c r="E20" s="228"/>
      <c r="F20" s="6">
        <f>VLOOKUP(A20,Prices!A:B,2,FALSE)</f>
        <v>311.73</v>
      </c>
      <c r="G20" s="3">
        <f t="shared" si="0"/>
        <v>0</v>
      </c>
      <c r="H20" s="182">
        <v>11</v>
      </c>
      <c r="I20" s="252" t="s">
        <v>113</v>
      </c>
      <c r="J20" s="230" t="s">
        <v>113</v>
      </c>
    </row>
    <row r="21" spans="1:10" x14ac:dyDescent="0.25">
      <c r="A21" s="224" t="s">
        <v>114</v>
      </c>
      <c r="B21" s="225"/>
      <c r="C21" s="226" t="s">
        <v>115</v>
      </c>
      <c r="D21" s="227"/>
      <c r="E21" s="228"/>
      <c r="F21" s="6">
        <f>VLOOKUP(A21,Prices!A:B,2,FALSE)</f>
        <v>346.28</v>
      </c>
      <c r="G21" s="3">
        <f t="shared" si="0"/>
        <v>0</v>
      </c>
      <c r="H21" s="182">
        <v>11</v>
      </c>
      <c r="I21" s="229" t="s">
        <v>116</v>
      </c>
      <c r="J21" s="230" t="s">
        <v>117</v>
      </c>
    </row>
    <row r="22" spans="1:10" x14ac:dyDescent="0.25">
      <c r="A22" s="224" t="s">
        <v>118</v>
      </c>
      <c r="B22" s="225"/>
      <c r="C22" s="226" t="s">
        <v>119</v>
      </c>
      <c r="D22" s="227"/>
      <c r="E22" s="228"/>
      <c r="F22" s="6">
        <f>VLOOKUP(A22,Prices!A:B,2,FALSE)</f>
        <v>383.2</v>
      </c>
      <c r="G22" s="3">
        <f t="shared" si="0"/>
        <v>0</v>
      </c>
      <c r="H22" s="182">
        <v>11</v>
      </c>
      <c r="I22" s="229" t="s">
        <v>120</v>
      </c>
      <c r="J22" s="230" t="s">
        <v>116</v>
      </c>
    </row>
    <row r="23" spans="1:10" x14ac:dyDescent="0.25">
      <c r="A23" s="231" t="s">
        <v>121</v>
      </c>
      <c r="B23" s="232"/>
      <c r="C23" s="233" t="s">
        <v>122</v>
      </c>
      <c r="D23" s="234"/>
      <c r="E23" s="235"/>
      <c r="F23" s="163">
        <f>VLOOKUP(A23,Prices!A:B,2,FALSE)</f>
        <v>408.18</v>
      </c>
      <c r="G23" s="18">
        <f t="shared" si="0"/>
        <v>0</v>
      </c>
      <c r="H23" s="188">
        <v>11</v>
      </c>
      <c r="I23" s="236" t="s">
        <v>117</v>
      </c>
      <c r="J23" s="237" t="s">
        <v>116</v>
      </c>
    </row>
    <row r="24" spans="1:10" x14ac:dyDescent="0.25">
      <c r="A24" s="217" t="s">
        <v>1359</v>
      </c>
      <c r="B24" s="218"/>
      <c r="C24" s="219" t="s">
        <v>1362</v>
      </c>
      <c r="D24" s="220"/>
      <c r="E24" s="221"/>
      <c r="F24" s="4">
        <v>275.18</v>
      </c>
      <c r="G24" s="5">
        <f>F24*$G$10</f>
        <v>0</v>
      </c>
      <c r="H24" s="186">
        <v>16</v>
      </c>
      <c r="I24" s="222" t="s">
        <v>1389</v>
      </c>
      <c r="J24" s="223"/>
    </row>
    <row r="25" spans="1:10" x14ac:dyDescent="0.25">
      <c r="A25" s="224" t="s">
        <v>1360</v>
      </c>
      <c r="B25" s="225"/>
      <c r="C25" s="226" t="s">
        <v>1363</v>
      </c>
      <c r="D25" s="227"/>
      <c r="E25" s="228"/>
      <c r="F25" s="6">
        <v>368.56</v>
      </c>
      <c r="G25" s="3">
        <f>F25*$G$10</f>
        <v>0</v>
      </c>
      <c r="H25" s="182">
        <v>11</v>
      </c>
      <c r="I25" s="229" t="s">
        <v>1390</v>
      </c>
      <c r="J25" s="230"/>
    </row>
    <row r="26" spans="1:10" x14ac:dyDescent="0.25">
      <c r="A26" s="231" t="s">
        <v>1361</v>
      </c>
      <c r="B26" s="232"/>
      <c r="C26" s="233" t="s">
        <v>1364</v>
      </c>
      <c r="D26" s="234"/>
      <c r="E26" s="235"/>
      <c r="F26" s="163">
        <v>491.38</v>
      </c>
      <c r="G26" s="18">
        <f>F26*$G$10</f>
        <v>0</v>
      </c>
      <c r="H26" s="188">
        <v>11</v>
      </c>
      <c r="I26" s="236" t="s">
        <v>1391</v>
      </c>
      <c r="J26" s="237"/>
    </row>
    <row r="27" spans="1:10" x14ac:dyDescent="0.25">
      <c r="A27" s="217" t="s">
        <v>123</v>
      </c>
      <c r="B27" s="278" t="s">
        <v>123</v>
      </c>
      <c r="C27" s="219" t="s">
        <v>124</v>
      </c>
      <c r="D27" s="220" t="s">
        <v>124</v>
      </c>
      <c r="E27" s="221" t="s">
        <v>124</v>
      </c>
      <c r="F27" s="4">
        <f>VLOOKUP(A27,Prices!A:B,2,FALSE)</f>
        <v>183.51</v>
      </c>
      <c r="G27" s="5">
        <f>F27*$G$10</f>
        <v>0</v>
      </c>
      <c r="H27" s="186">
        <v>16</v>
      </c>
      <c r="I27" s="222" t="s">
        <v>125</v>
      </c>
      <c r="J27" s="223"/>
    </row>
    <row r="28" spans="1:10" x14ac:dyDescent="0.25">
      <c r="A28" s="224" t="s">
        <v>126</v>
      </c>
      <c r="B28" s="241" t="s">
        <v>126</v>
      </c>
      <c r="C28" s="226" t="s">
        <v>127</v>
      </c>
      <c r="D28" s="227" t="s">
        <v>127</v>
      </c>
      <c r="E28" s="228" t="s">
        <v>127</v>
      </c>
      <c r="F28" s="6">
        <f>VLOOKUP(A28,Prices!A:B,2,FALSE)</f>
        <v>231.42</v>
      </c>
      <c r="G28" s="3">
        <f t="shared" si="0"/>
        <v>0</v>
      </c>
      <c r="H28" s="182">
        <v>16</v>
      </c>
      <c r="I28" s="229" t="s">
        <v>128</v>
      </c>
      <c r="J28" s="230"/>
    </row>
    <row r="29" spans="1:10" x14ac:dyDescent="0.25">
      <c r="A29" s="224" t="s">
        <v>129</v>
      </c>
      <c r="B29" s="241" t="s">
        <v>129</v>
      </c>
      <c r="C29" s="226" t="s">
        <v>130</v>
      </c>
      <c r="D29" s="227" t="s">
        <v>130</v>
      </c>
      <c r="E29" s="228" t="s">
        <v>130</v>
      </c>
      <c r="F29" s="6">
        <f>VLOOKUP(A29,Prices!A:B,2,FALSE)</f>
        <v>264.60000000000002</v>
      </c>
      <c r="G29" s="3">
        <f t="shared" si="0"/>
        <v>0</v>
      </c>
      <c r="H29" s="182">
        <v>16</v>
      </c>
      <c r="I29" s="229" t="s">
        <v>131</v>
      </c>
      <c r="J29" s="230"/>
    </row>
    <row r="30" spans="1:10" x14ac:dyDescent="0.25">
      <c r="A30" s="224" t="s">
        <v>132</v>
      </c>
      <c r="B30" s="241" t="s">
        <v>132</v>
      </c>
      <c r="C30" s="226" t="s">
        <v>133</v>
      </c>
      <c r="D30" s="227" t="s">
        <v>133</v>
      </c>
      <c r="E30" s="228" t="s">
        <v>133</v>
      </c>
      <c r="F30" s="6">
        <f>VLOOKUP(A30,Prices!A:B,2,FALSE)</f>
        <v>307.08999999999997</v>
      </c>
      <c r="G30" s="3">
        <f t="shared" si="0"/>
        <v>0</v>
      </c>
      <c r="H30" s="182">
        <v>16</v>
      </c>
      <c r="I30" s="229" t="s">
        <v>134</v>
      </c>
      <c r="J30" s="230"/>
    </row>
    <row r="31" spans="1:10" x14ac:dyDescent="0.25">
      <c r="A31" s="224" t="s">
        <v>135</v>
      </c>
      <c r="B31" s="241" t="s">
        <v>135</v>
      </c>
      <c r="C31" s="226" t="s">
        <v>136</v>
      </c>
      <c r="D31" s="227" t="s">
        <v>136</v>
      </c>
      <c r="E31" s="228" t="s">
        <v>136</v>
      </c>
      <c r="F31" s="6">
        <f>VLOOKUP(A31,Prices!A:B,2,FALSE)</f>
        <v>354.38</v>
      </c>
      <c r="G31" s="3">
        <f t="shared" si="0"/>
        <v>0</v>
      </c>
      <c r="H31" s="182">
        <v>11</v>
      </c>
      <c r="I31" s="229" t="s">
        <v>137</v>
      </c>
      <c r="J31" s="230"/>
    </row>
    <row r="32" spans="1:10" x14ac:dyDescent="0.25">
      <c r="A32" s="224" t="s">
        <v>138</v>
      </c>
      <c r="B32" s="241" t="s">
        <v>138</v>
      </c>
      <c r="C32" s="226" t="s">
        <v>139</v>
      </c>
      <c r="D32" s="227" t="s">
        <v>139</v>
      </c>
      <c r="E32" s="228" t="s">
        <v>139</v>
      </c>
      <c r="F32" s="6">
        <f>VLOOKUP(A32,Prices!A:B,2,FALSE)</f>
        <v>400.17</v>
      </c>
      <c r="G32" s="3">
        <f t="shared" si="0"/>
        <v>0</v>
      </c>
      <c r="H32" s="182">
        <v>11</v>
      </c>
      <c r="I32" s="229" t="s">
        <v>140</v>
      </c>
      <c r="J32" s="230"/>
    </row>
    <row r="33" spans="1:10" x14ac:dyDescent="0.25">
      <c r="A33" s="224" t="s">
        <v>141</v>
      </c>
      <c r="B33" s="241" t="s">
        <v>141</v>
      </c>
      <c r="C33" s="226" t="s">
        <v>142</v>
      </c>
      <c r="D33" s="227" t="s">
        <v>142</v>
      </c>
      <c r="E33" s="228" t="s">
        <v>142</v>
      </c>
      <c r="F33" s="6">
        <f>VLOOKUP(A33,Prices!A:B,2,FALSE)</f>
        <v>443.57</v>
      </c>
      <c r="G33" s="3">
        <f t="shared" si="0"/>
        <v>0</v>
      </c>
      <c r="H33" s="182">
        <v>11</v>
      </c>
      <c r="I33" s="229" t="s">
        <v>143</v>
      </c>
      <c r="J33" s="230"/>
    </row>
    <row r="34" spans="1:10" x14ac:dyDescent="0.25">
      <c r="A34" s="231" t="s">
        <v>144</v>
      </c>
      <c r="B34" s="238" t="s">
        <v>144</v>
      </c>
      <c r="C34" s="233" t="s">
        <v>145</v>
      </c>
      <c r="D34" s="234" t="s">
        <v>145</v>
      </c>
      <c r="E34" s="235" t="s">
        <v>145</v>
      </c>
      <c r="F34" s="163">
        <f>VLOOKUP(A34,Prices!A:B,2,FALSE)</f>
        <v>472.48</v>
      </c>
      <c r="G34" s="18">
        <f t="shared" si="0"/>
        <v>0</v>
      </c>
      <c r="H34" s="188">
        <v>11</v>
      </c>
      <c r="I34" s="236" t="s">
        <v>146</v>
      </c>
      <c r="J34" s="237"/>
    </row>
    <row r="35" spans="1:10" x14ac:dyDescent="0.25">
      <c r="A35" s="217" t="s">
        <v>1402</v>
      </c>
      <c r="B35" s="218"/>
      <c r="C35" s="219" t="s">
        <v>1365</v>
      </c>
      <c r="D35" s="220"/>
      <c r="E35" s="221"/>
      <c r="F35" s="4">
        <v>356.9</v>
      </c>
      <c r="G35" s="5">
        <f>F35*$G$10</f>
        <v>0</v>
      </c>
      <c r="H35" s="186">
        <v>16</v>
      </c>
      <c r="I35" s="222" t="s">
        <v>1417</v>
      </c>
      <c r="J35" s="223"/>
    </row>
    <row r="36" spans="1:10" x14ac:dyDescent="0.25">
      <c r="A36" s="224" t="s">
        <v>1403</v>
      </c>
      <c r="B36" s="225"/>
      <c r="C36" s="226" t="s">
        <v>1366</v>
      </c>
      <c r="D36" s="227"/>
      <c r="E36" s="228"/>
      <c r="F36" s="6">
        <v>477.97</v>
      </c>
      <c r="G36" s="3">
        <f>F36*$G$10</f>
        <v>0</v>
      </c>
      <c r="H36" s="182">
        <v>11</v>
      </c>
      <c r="I36" s="229" t="s">
        <v>1418</v>
      </c>
      <c r="J36" s="230"/>
    </row>
    <row r="37" spans="1:10" x14ac:dyDescent="0.25">
      <c r="A37" s="231" t="s">
        <v>1404</v>
      </c>
      <c r="B37" s="232"/>
      <c r="C37" s="233" t="s">
        <v>1367</v>
      </c>
      <c r="D37" s="234"/>
      <c r="E37" s="235"/>
      <c r="F37" s="163">
        <v>637.29</v>
      </c>
      <c r="G37" s="18">
        <f>F37*$G$10</f>
        <v>0</v>
      </c>
      <c r="H37" s="188">
        <v>11</v>
      </c>
      <c r="I37" s="236" t="s">
        <v>1419</v>
      </c>
      <c r="J37" s="237"/>
    </row>
    <row r="38" spans="1:10" x14ac:dyDescent="0.25">
      <c r="A38" s="217" t="s">
        <v>147</v>
      </c>
      <c r="B38" s="278" t="s">
        <v>147</v>
      </c>
      <c r="C38" s="219" t="s">
        <v>148</v>
      </c>
      <c r="D38" s="220" t="s">
        <v>148</v>
      </c>
      <c r="E38" s="221" t="s">
        <v>148</v>
      </c>
      <c r="F38" s="4">
        <f>VLOOKUP(A38,Prices!A:B,2,FALSE)</f>
        <v>237.59</v>
      </c>
      <c r="G38" s="5">
        <f t="shared" si="0"/>
        <v>0</v>
      </c>
      <c r="H38" s="186">
        <v>16</v>
      </c>
      <c r="I38" s="222" t="s">
        <v>149</v>
      </c>
      <c r="J38" s="223"/>
    </row>
    <row r="39" spans="1:10" x14ac:dyDescent="0.25">
      <c r="A39" s="224" t="s">
        <v>150</v>
      </c>
      <c r="B39" s="241" t="s">
        <v>150</v>
      </c>
      <c r="C39" s="226" t="s">
        <v>151</v>
      </c>
      <c r="D39" s="227" t="s">
        <v>151</v>
      </c>
      <c r="E39" s="228" t="s">
        <v>151</v>
      </c>
      <c r="F39" s="6">
        <f>VLOOKUP(A39,Prices!A:B,2,FALSE)</f>
        <v>300.16000000000003</v>
      </c>
      <c r="G39" s="3">
        <f t="shared" si="0"/>
        <v>0</v>
      </c>
      <c r="H39" s="182">
        <v>16</v>
      </c>
      <c r="I39" s="229" t="s">
        <v>152</v>
      </c>
      <c r="J39" s="230"/>
    </row>
    <row r="40" spans="1:10" x14ac:dyDescent="0.25">
      <c r="A40" s="224" t="s">
        <v>153</v>
      </c>
      <c r="B40" s="241" t="s">
        <v>153</v>
      </c>
      <c r="C40" s="226" t="s">
        <v>154</v>
      </c>
      <c r="D40" s="227" t="s">
        <v>154</v>
      </c>
      <c r="E40" s="228" t="s">
        <v>154</v>
      </c>
      <c r="F40" s="6">
        <f>VLOOKUP(A40,Prices!A:B,2,FALSE)</f>
        <v>343.17</v>
      </c>
      <c r="G40" s="3">
        <f t="shared" si="0"/>
        <v>0</v>
      </c>
      <c r="H40" s="182">
        <v>16</v>
      </c>
      <c r="I40" s="229" t="s">
        <v>155</v>
      </c>
      <c r="J40" s="230"/>
    </row>
    <row r="41" spans="1:10" x14ac:dyDescent="0.25">
      <c r="A41" s="224" t="s">
        <v>156</v>
      </c>
      <c r="B41" s="241" t="s">
        <v>156</v>
      </c>
      <c r="C41" s="226" t="s">
        <v>157</v>
      </c>
      <c r="D41" s="227" t="s">
        <v>157</v>
      </c>
      <c r="E41" s="228" t="s">
        <v>157</v>
      </c>
      <c r="F41" s="6">
        <f>VLOOKUP(A41,Prices!A:B,2,FALSE)</f>
        <v>398.29</v>
      </c>
      <c r="G41" s="3">
        <f t="shared" si="0"/>
        <v>0</v>
      </c>
      <c r="H41" s="182">
        <v>16</v>
      </c>
      <c r="I41" s="229" t="s">
        <v>158</v>
      </c>
      <c r="J41" s="230"/>
    </row>
    <row r="42" spans="1:10" x14ac:dyDescent="0.25">
      <c r="A42" s="224" t="s">
        <v>159</v>
      </c>
      <c r="B42" s="241" t="s">
        <v>159</v>
      </c>
      <c r="C42" s="226" t="s">
        <v>160</v>
      </c>
      <c r="D42" s="227" t="s">
        <v>160</v>
      </c>
      <c r="E42" s="228" t="s">
        <v>160</v>
      </c>
      <c r="F42" s="6">
        <f>VLOOKUP(A42,Prices!A:B,2,FALSE)</f>
        <v>459.59</v>
      </c>
      <c r="G42" s="3">
        <f t="shared" si="0"/>
        <v>0</v>
      </c>
      <c r="H42" s="182">
        <v>11</v>
      </c>
      <c r="I42" s="229" t="s">
        <v>161</v>
      </c>
      <c r="J42" s="230"/>
    </row>
    <row r="43" spans="1:10" x14ac:dyDescent="0.25">
      <c r="A43" s="224" t="s">
        <v>162</v>
      </c>
      <c r="B43" s="241" t="s">
        <v>162</v>
      </c>
      <c r="C43" s="226" t="s">
        <v>163</v>
      </c>
      <c r="D43" s="227" t="s">
        <v>163</v>
      </c>
      <c r="E43" s="228" t="s">
        <v>163</v>
      </c>
      <c r="F43" s="6">
        <f>VLOOKUP(A43,Prices!A:B,2,FALSE)</f>
        <v>519.01</v>
      </c>
      <c r="G43" s="3">
        <f t="shared" si="0"/>
        <v>0</v>
      </c>
      <c r="H43" s="182">
        <v>11</v>
      </c>
      <c r="I43" s="229" t="s">
        <v>164</v>
      </c>
      <c r="J43" s="230"/>
    </row>
    <row r="44" spans="1:10" x14ac:dyDescent="0.25">
      <c r="A44" s="224" t="s">
        <v>165</v>
      </c>
      <c r="B44" s="241" t="s">
        <v>165</v>
      </c>
      <c r="C44" s="226" t="s">
        <v>166</v>
      </c>
      <c r="D44" s="227" t="s">
        <v>166</v>
      </c>
      <c r="E44" s="228" t="s">
        <v>166</v>
      </c>
      <c r="F44" s="6">
        <f>VLOOKUP(A44,Prices!A:B,2,FALSE)</f>
        <v>575.27</v>
      </c>
      <c r="G44" s="3">
        <f t="shared" si="0"/>
        <v>0</v>
      </c>
      <c r="H44" s="182">
        <v>11</v>
      </c>
      <c r="I44" s="229" t="s">
        <v>167</v>
      </c>
      <c r="J44" s="230"/>
    </row>
    <row r="45" spans="1:10" x14ac:dyDescent="0.25">
      <c r="A45" s="231" t="s">
        <v>168</v>
      </c>
      <c r="B45" s="238" t="s">
        <v>168</v>
      </c>
      <c r="C45" s="233" t="s">
        <v>169</v>
      </c>
      <c r="D45" s="234" t="s">
        <v>169</v>
      </c>
      <c r="E45" s="235" t="s">
        <v>169</v>
      </c>
      <c r="F45" s="163">
        <f>VLOOKUP(A45,Prices!A:B,2,FALSE)</f>
        <v>612.78</v>
      </c>
      <c r="G45" s="18">
        <f t="shared" si="0"/>
        <v>0</v>
      </c>
      <c r="H45" s="188">
        <v>11</v>
      </c>
      <c r="I45" s="236" t="s">
        <v>170</v>
      </c>
      <c r="J45" s="237"/>
    </row>
    <row r="46" spans="1:10" x14ac:dyDescent="0.25">
      <c r="A46" s="217" t="s">
        <v>171</v>
      </c>
      <c r="B46" s="278" t="s">
        <v>171</v>
      </c>
      <c r="C46" s="219" t="s">
        <v>172</v>
      </c>
      <c r="D46" s="220" t="s">
        <v>173</v>
      </c>
      <c r="E46" s="221" t="s">
        <v>173</v>
      </c>
      <c r="F46" s="4">
        <f>VLOOKUP(A46,Prices!A:B,2,FALSE)</f>
        <v>461.93</v>
      </c>
      <c r="G46" s="5">
        <f t="shared" si="0"/>
        <v>0</v>
      </c>
      <c r="H46" s="186">
        <v>11</v>
      </c>
      <c r="I46" s="222" t="s">
        <v>174</v>
      </c>
      <c r="J46" s="223"/>
    </row>
    <row r="47" spans="1:10" x14ac:dyDescent="0.25">
      <c r="A47" s="224" t="s">
        <v>175</v>
      </c>
      <c r="B47" s="241" t="s">
        <v>175</v>
      </c>
      <c r="C47" s="226" t="s">
        <v>176</v>
      </c>
      <c r="D47" s="227" t="s">
        <v>177</v>
      </c>
      <c r="E47" s="228" t="s">
        <v>177</v>
      </c>
      <c r="F47" s="6">
        <f>VLOOKUP(A47,Prices!A:B,2,FALSE)</f>
        <v>536.13</v>
      </c>
      <c r="G47" s="3">
        <f t="shared" si="0"/>
        <v>0</v>
      </c>
      <c r="H47" s="182">
        <v>11</v>
      </c>
      <c r="I47" s="229" t="s">
        <v>178</v>
      </c>
      <c r="J47" s="230"/>
    </row>
    <row r="48" spans="1:10" x14ac:dyDescent="0.25">
      <c r="A48" s="224" t="s">
        <v>179</v>
      </c>
      <c r="B48" s="241" t="s">
        <v>179</v>
      </c>
      <c r="C48" s="226" t="s">
        <v>180</v>
      </c>
      <c r="D48" s="227" t="s">
        <v>181</v>
      </c>
      <c r="E48" s="228" t="s">
        <v>181</v>
      </c>
      <c r="F48" s="6">
        <f>VLOOKUP(A48,Prices!A:B,2,FALSE)</f>
        <v>618.66</v>
      </c>
      <c r="G48" s="3">
        <f t="shared" si="0"/>
        <v>0</v>
      </c>
      <c r="H48" s="182">
        <v>8</v>
      </c>
      <c r="I48" s="229" t="s">
        <v>182</v>
      </c>
      <c r="J48" s="230"/>
    </row>
    <row r="49" spans="1:10" x14ac:dyDescent="0.25">
      <c r="A49" s="224" t="s">
        <v>183</v>
      </c>
      <c r="B49" s="241" t="s">
        <v>183</v>
      </c>
      <c r="C49" s="226" t="s">
        <v>184</v>
      </c>
      <c r="D49" s="227" t="s">
        <v>185</v>
      </c>
      <c r="E49" s="228" t="s">
        <v>185</v>
      </c>
      <c r="F49" s="6">
        <f>VLOOKUP(A49,Prices!A:B,2,FALSE)</f>
        <v>698.38</v>
      </c>
      <c r="G49" s="3">
        <f t="shared" si="0"/>
        <v>0</v>
      </c>
      <c r="H49" s="182">
        <v>8</v>
      </c>
      <c r="I49" s="229" t="s">
        <v>186</v>
      </c>
      <c r="J49" s="230"/>
    </row>
    <row r="50" spans="1:10" x14ac:dyDescent="0.25">
      <c r="A50" s="224" t="s">
        <v>187</v>
      </c>
      <c r="B50" s="241" t="s">
        <v>187</v>
      </c>
      <c r="C50" s="226" t="s">
        <v>188</v>
      </c>
      <c r="D50" s="227" t="s">
        <v>189</v>
      </c>
      <c r="E50" s="228" t="s">
        <v>189</v>
      </c>
      <c r="F50" s="6">
        <f>VLOOKUP(A50,Prices!A:B,2,FALSE)</f>
        <v>774.33</v>
      </c>
      <c r="G50" s="3">
        <f t="shared" si="0"/>
        <v>0</v>
      </c>
      <c r="H50" s="182">
        <v>6</v>
      </c>
      <c r="I50" s="229" t="s">
        <v>190</v>
      </c>
      <c r="J50" s="230"/>
    </row>
    <row r="51" spans="1:10" ht="15.75" thickBot="1" x14ac:dyDescent="0.3">
      <c r="A51" s="279" t="s">
        <v>191</v>
      </c>
      <c r="B51" s="280" t="s">
        <v>191</v>
      </c>
      <c r="C51" s="281" t="s">
        <v>192</v>
      </c>
      <c r="D51" s="282" t="s">
        <v>193</v>
      </c>
      <c r="E51" s="283" t="s">
        <v>193</v>
      </c>
      <c r="F51" s="8">
        <f>VLOOKUP(A51,Prices!A:B,2,FALSE)</f>
        <v>832.19</v>
      </c>
      <c r="G51" s="7">
        <f t="shared" si="0"/>
        <v>0</v>
      </c>
      <c r="H51" s="184">
        <v>6</v>
      </c>
      <c r="I51" s="284" t="s">
        <v>194</v>
      </c>
      <c r="J51" s="285"/>
    </row>
    <row r="52" spans="1:10" x14ac:dyDescent="0.25">
      <c r="A52" s="289"/>
      <c r="B52" s="290"/>
      <c r="C52" s="290"/>
      <c r="D52" s="290"/>
      <c r="E52" s="290"/>
      <c r="F52" s="9"/>
      <c r="G52" s="9"/>
      <c r="H52" s="9"/>
      <c r="I52" s="9"/>
      <c r="J52" s="9"/>
    </row>
    <row r="53" spans="1:10" x14ac:dyDescent="0.25">
      <c r="A53" s="290"/>
      <c r="B53" s="290"/>
      <c r="C53" s="290"/>
      <c r="D53" s="290"/>
      <c r="E53" s="290"/>
      <c r="F53" s="9"/>
      <c r="G53" s="9"/>
      <c r="H53" s="9"/>
      <c r="I53" s="9"/>
      <c r="J53" s="9"/>
    </row>
    <row r="54" spans="1:10" x14ac:dyDescent="0.25">
      <c r="A54" s="290"/>
      <c r="B54" s="290"/>
      <c r="C54" s="290"/>
      <c r="D54" s="290"/>
      <c r="E54" s="290"/>
      <c r="F54" s="9"/>
      <c r="G54" s="9"/>
      <c r="H54" s="9"/>
      <c r="I54" s="9"/>
      <c r="J54" s="9"/>
    </row>
    <row r="55" spans="1:10" x14ac:dyDescent="0.25">
      <c r="A55" s="290"/>
      <c r="B55" s="290"/>
      <c r="C55" s="290"/>
      <c r="D55" s="290"/>
      <c r="E55" s="290"/>
      <c r="F55" s="9"/>
      <c r="G55" s="9"/>
      <c r="H55" s="9"/>
      <c r="I55" s="9"/>
      <c r="J55" s="9"/>
    </row>
    <row r="56" spans="1:10" x14ac:dyDescent="0.25">
      <c r="A56" s="289" t="s">
        <v>87</v>
      </c>
      <c r="B56" s="289"/>
      <c r="C56" s="289"/>
      <c r="D56" s="289"/>
      <c r="E56" s="289"/>
      <c r="F56" s="289"/>
      <c r="G56" s="289"/>
      <c r="H56" s="289"/>
      <c r="I56" s="289"/>
      <c r="J56" s="289"/>
    </row>
    <row r="57" spans="1:10" x14ac:dyDescent="0.25">
      <c r="A57" s="289" t="s">
        <v>88</v>
      </c>
      <c r="B57" s="289"/>
      <c r="C57" s="289"/>
      <c r="D57" s="289"/>
      <c r="E57" s="289"/>
      <c r="F57" s="289"/>
      <c r="G57" s="289"/>
      <c r="H57" s="289"/>
      <c r="I57" s="289"/>
      <c r="J57" s="289"/>
    </row>
    <row r="58" spans="1:10" ht="15.75" thickBot="1" x14ac:dyDescent="0.3">
      <c r="A58" s="289" t="s">
        <v>89</v>
      </c>
      <c r="B58" s="289"/>
      <c r="C58" s="289"/>
      <c r="D58" s="289"/>
      <c r="E58" s="289"/>
      <c r="F58" s="289"/>
      <c r="G58" s="289"/>
      <c r="H58" s="289"/>
      <c r="I58" s="289"/>
      <c r="J58" s="289"/>
    </row>
    <row r="59" spans="1:10" ht="15.75" thickBot="1" x14ac:dyDescent="0.3">
      <c r="A59" s="291" t="s">
        <v>90</v>
      </c>
      <c r="B59" s="292"/>
      <c r="C59" s="292"/>
      <c r="D59" s="292"/>
      <c r="E59" s="292"/>
      <c r="F59" s="292"/>
      <c r="G59" s="292"/>
      <c r="H59" s="292"/>
      <c r="I59" s="292"/>
      <c r="J59" s="293"/>
    </row>
    <row r="60" spans="1:10" s="9" customFormat="1" ht="15" customHeight="1" x14ac:dyDescent="0.25">
      <c r="A60" s="253" t="s">
        <v>820</v>
      </c>
      <c r="B60" s="254"/>
      <c r="C60" s="254"/>
      <c r="D60" s="254"/>
      <c r="E60" s="254"/>
      <c r="F60" s="254"/>
      <c r="G60" s="254"/>
      <c r="H60" s="254"/>
      <c r="I60" s="254"/>
      <c r="J60" s="255"/>
    </row>
    <row r="61" spans="1:10" s="9" customFormat="1" ht="15.75" customHeight="1" thickBot="1" x14ac:dyDescent="0.3">
      <c r="A61" s="256" t="s">
        <v>1179</v>
      </c>
      <c r="B61" s="257"/>
      <c r="C61" s="257"/>
      <c r="D61" s="257"/>
      <c r="E61" s="257"/>
      <c r="F61" s="257"/>
      <c r="G61" s="257"/>
      <c r="H61" s="257"/>
      <c r="I61" s="257"/>
      <c r="J61" s="258"/>
    </row>
    <row r="62" spans="1:10" s="9" customFormat="1" ht="15.75" customHeight="1" thickBot="1" x14ac:dyDescent="0.3">
      <c r="A62" s="286" t="str">
        <f>A3</f>
        <v>Effective March 21, 2024</v>
      </c>
      <c r="B62" s="287"/>
      <c r="C62" s="287"/>
      <c r="D62" s="287"/>
      <c r="E62" s="287"/>
      <c r="F62" s="287"/>
      <c r="G62" s="287"/>
      <c r="H62" s="287"/>
      <c r="I62" s="287"/>
      <c r="J62" s="288"/>
    </row>
    <row r="63" spans="1:10" x14ac:dyDescent="0.25">
      <c r="A63" s="259"/>
      <c r="B63" s="260"/>
      <c r="C63" s="260"/>
      <c r="D63" s="260"/>
      <c r="E63" s="260"/>
      <c r="F63" s="260"/>
      <c r="G63" s="260"/>
      <c r="H63" s="260"/>
      <c r="I63" s="260"/>
      <c r="J63" s="261"/>
    </row>
    <row r="64" spans="1:10" x14ac:dyDescent="0.25">
      <c r="A64" s="262"/>
      <c r="B64" s="242"/>
      <c r="C64" s="242"/>
      <c r="D64" s="242"/>
      <c r="E64" s="242"/>
      <c r="F64" s="242"/>
      <c r="G64" s="242"/>
      <c r="H64" s="242"/>
      <c r="I64" s="242"/>
      <c r="J64" s="263"/>
    </row>
    <row r="65" spans="1:10" x14ac:dyDescent="0.25">
      <c r="A65" s="262"/>
      <c r="B65" s="242"/>
      <c r="C65" s="242"/>
      <c r="D65" s="242"/>
      <c r="E65" s="242"/>
      <c r="F65" s="242"/>
      <c r="G65" s="242"/>
      <c r="H65" s="242"/>
      <c r="I65" s="242"/>
      <c r="J65" s="263"/>
    </row>
    <row r="66" spans="1:10" x14ac:dyDescent="0.25">
      <c r="A66" s="262"/>
      <c r="B66" s="242"/>
      <c r="C66" s="242"/>
      <c r="D66" s="242"/>
      <c r="E66" s="242"/>
      <c r="F66" s="242"/>
      <c r="G66" s="242"/>
      <c r="H66" s="242"/>
      <c r="I66" s="242"/>
      <c r="J66" s="263"/>
    </row>
    <row r="67" spans="1:10" ht="15.75" thickBot="1" x14ac:dyDescent="0.3">
      <c r="A67" s="16"/>
      <c r="B67" s="40"/>
      <c r="C67" s="40"/>
      <c r="D67" s="40"/>
      <c r="E67" s="40"/>
      <c r="F67" s="40"/>
      <c r="G67" s="40"/>
      <c r="H67" s="40"/>
      <c r="I67" s="40"/>
      <c r="J67" s="17"/>
    </row>
    <row r="68" spans="1:10" s="9" customFormat="1" ht="15.75" thickBot="1" x14ac:dyDescent="0.3">
      <c r="A68" s="264" t="s">
        <v>0</v>
      </c>
      <c r="B68" s="265"/>
      <c r="C68" s="268" t="s">
        <v>1</v>
      </c>
      <c r="D68" s="268"/>
      <c r="E68" s="268"/>
      <c r="F68" s="38" t="s">
        <v>96</v>
      </c>
      <c r="G68" s="38" t="s">
        <v>2</v>
      </c>
      <c r="H68" s="38" t="s">
        <v>3</v>
      </c>
      <c r="I68" s="264" t="s">
        <v>4</v>
      </c>
      <c r="J68" s="265"/>
    </row>
    <row r="69" spans="1:10" s="9" customFormat="1" ht="15.75" thickBot="1" x14ac:dyDescent="0.3">
      <c r="A69" s="266"/>
      <c r="B69" s="267"/>
      <c r="C69" s="269" t="s">
        <v>6</v>
      </c>
      <c r="D69" s="269"/>
      <c r="E69" s="269"/>
      <c r="F69" s="42" t="s">
        <v>97</v>
      </c>
      <c r="G69" s="69">
        <f>G10</f>
        <v>0</v>
      </c>
      <c r="H69" s="43" t="s">
        <v>8</v>
      </c>
      <c r="I69" s="266"/>
      <c r="J69" s="267"/>
    </row>
    <row r="70" spans="1:10" ht="15.75" thickBot="1" x14ac:dyDescent="0.3">
      <c r="A70" s="246" t="s">
        <v>98</v>
      </c>
      <c r="B70" s="247"/>
      <c r="C70" s="247"/>
      <c r="D70" s="247"/>
      <c r="E70" s="247"/>
      <c r="F70" s="247"/>
      <c r="G70" s="247"/>
      <c r="H70" s="247"/>
      <c r="I70" s="247"/>
      <c r="J70" s="248"/>
    </row>
    <row r="71" spans="1:10" ht="15.75" thickBot="1" x14ac:dyDescent="0.3">
      <c r="A71" s="249" t="s">
        <v>46</v>
      </c>
      <c r="B71" s="250"/>
      <c r="C71" s="250"/>
      <c r="D71" s="250"/>
      <c r="E71" s="250"/>
      <c r="F71" s="250"/>
      <c r="G71" s="250"/>
      <c r="H71" s="250"/>
      <c r="I71" s="250"/>
      <c r="J71" s="251"/>
    </row>
    <row r="72" spans="1:10" x14ac:dyDescent="0.25">
      <c r="A72" s="272" t="s">
        <v>1392</v>
      </c>
      <c r="B72" s="273"/>
      <c r="C72" s="274" t="s">
        <v>1368</v>
      </c>
      <c r="D72" s="260"/>
      <c r="E72" s="275"/>
      <c r="F72" s="30">
        <v>249.59</v>
      </c>
      <c r="G72" s="29">
        <f>F72*$G$10</f>
        <v>0</v>
      </c>
      <c r="H72" s="174">
        <v>16</v>
      </c>
      <c r="I72" s="294" t="s">
        <v>1399</v>
      </c>
      <c r="J72" s="277"/>
    </row>
    <row r="73" spans="1:10" x14ac:dyDescent="0.25">
      <c r="A73" s="224" t="s">
        <v>1393</v>
      </c>
      <c r="B73" s="225"/>
      <c r="C73" s="226" t="s">
        <v>1369</v>
      </c>
      <c r="D73" s="227"/>
      <c r="E73" s="228"/>
      <c r="F73" s="6">
        <v>345.04</v>
      </c>
      <c r="G73" s="3">
        <f>F73*$G$10</f>
        <v>0</v>
      </c>
      <c r="H73" s="175">
        <v>11</v>
      </c>
      <c r="I73" s="229" t="s">
        <v>1398</v>
      </c>
      <c r="J73" s="230"/>
    </row>
    <row r="74" spans="1:10" ht="15.75" thickBot="1" x14ac:dyDescent="0.3">
      <c r="A74" s="231" t="s">
        <v>1394</v>
      </c>
      <c r="B74" s="232"/>
      <c r="C74" s="233" t="s">
        <v>1370</v>
      </c>
      <c r="D74" s="234"/>
      <c r="E74" s="235"/>
      <c r="F74" s="163">
        <v>447.55</v>
      </c>
      <c r="G74" s="18">
        <f>F74*$G$10</f>
        <v>0</v>
      </c>
      <c r="H74" s="176">
        <v>11</v>
      </c>
      <c r="I74" s="236" t="s">
        <v>1400</v>
      </c>
      <c r="J74" s="237"/>
    </row>
    <row r="75" spans="1:10" x14ac:dyDescent="0.25">
      <c r="A75" s="272" t="s">
        <v>195</v>
      </c>
      <c r="B75" s="273" t="s">
        <v>195</v>
      </c>
      <c r="C75" s="274" t="s">
        <v>196</v>
      </c>
      <c r="D75" s="260" t="s">
        <v>196</v>
      </c>
      <c r="E75" s="275" t="s">
        <v>196</v>
      </c>
      <c r="F75" s="30">
        <f>VLOOKUP(A75,Prices!A:B,2,FALSE)</f>
        <v>167.04</v>
      </c>
      <c r="G75" s="29">
        <f>F75*$G$10</f>
        <v>0</v>
      </c>
      <c r="H75" s="31">
        <v>16</v>
      </c>
      <c r="I75" s="276" t="s">
        <v>197</v>
      </c>
      <c r="J75" s="277"/>
    </row>
    <row r="76" spans="1:10" x14ac:dyDescent="0.25">
      <c r="A76" s="224" t="s">
        <v>198</v>
      </c>
      <c r="B76" s="225" t="s">
        <v>198</v>
      </c>
      <c r="C76" s="226" t="s">
        <v>199</v>
      </c>
      <c r="D76" s="242" t="s">
        <v>199</v>
      </c>
      <c r="E76" s="228" t="s">
        <v>199</v>
      </c>
      <c r="F76" s="6">
        <f>VLOOKUP(A76,Prices!A:B,2,FALSE)</f>
        <v>209.41</v>
      </c>
      <c r="G76" s="3">
        <f t="shared" ref="G76:G84" si="1">F76*$G$10</f>
        <v>0</v>
      </c>
      <c r="H76" s="148">
        <v>16</v>
      </c>
      <c r="I76" s="243" t="s">
        <v>200</v>
      </c>
      <c r="J76" s="230"/>
    </row>
    <row r="77" spans="1:10" x14ac:dyDescent="0.25">
      <c r="A77" s="224" t="s">
        <v>201</v>
      </c>
      <c r="B77" s="225" t="s">
        <v>201</v>
      </c>
      <c r="C77" s="226" t="s">
        <v>202</v>
      </c>
      <c r="D77" s="242" t="s">
        <v>202</v>
      </c>
      <c r="E77" s="228" t="s">
        <v>202</v>
      </c>
      <c r="F77" s="6">
        <f>VLOOKUP(A77,Prices!A:B,2,FALSE)</f>
        <v>239.99</v>
      </c>
      <c r="G77" s="3">
        <f t="shared" si="1"/>
        <v>0</v>
      </c>
      <c r="H77" s="148">
        <v>16</v>
      </c>
      <c r="I77" s="243" t="s">
        <v>203</v>
      </c>
      <c r="J77" s="230"/>
    </row>
    <row r="78" spans="1:10" x14ac:dyDescent="0.25">
      <c r="A78" s="224" t="s">
        <v>204</v>
      </c>
      <c r="B78" s="225" t="s">
        <v>204</v>
      </c>
      <c r="C78" s="226" t="s">
        <v>205</v>
      </c>
      <c r="D78" s="242" t="s">
        <v>205</v>
      </c>
      <c r="E78" s="228" t="s">
        <v>205</v>
      </c>
      <c r="F78" s="6">
        <f>VLOOKUP(A78,Prices!A:B,2,FALSE)</f>
        <v>277.20999999999998</v>
      </c>
      <c r="G78" s="3">
        <f t="shared" si="1"/>
        <v>0</v>
      </c>
      <c r="H78" s="148">
        <v>16</v>
      </c>
      <c r="I78" s="243" t="s">
        <v>206</v>
      </c>
      <c r="J78" s="230"/>
    </row>
    <row r="79" spans="1:10" x14ac:dyDescent="0.25">
      <c r="A79" s="224" t="s">
        <v>207</v>
      </c>
      <c r="B79" s="225" t="s">
        <v>207</v>
      </c>
      <c r="C79" s="226" t="s">
        <v>208</v>
      </c>
      <c r="D79" s="242" t="s">
        <v>208</v>
      </c>
      <c r="E79" s="228" t="s">
        <v>208</v>
      </c>
      <c r="F79" s="6">
        <f>VLOOKUP(A79,Prices!A:B,2,FALSE)</f>
        <v>331.77</v>
      </c>
      <c r="G79" s="3">
        <f t="shared" si="1"/>
        <v>0</v>
      </c>
      <c r="H79" s="148">
        <v>11</v>
      </c>
      <c r="I79" s="243" t="s">
        <v>209</v>
      </c>
      <c r="J79" s="230"/>
    </row>
    <row r="80" spans="1:10" x14ac:dyDescent="0.25">
      <c r="A80" s="224" t="s">
        <v>210</v>
      </c>
      <c r="B80" s="225" t="s">
        <v>210</v>
      </c>
      <c r="C80" s="226" t="s">
        <v>211</v>
      </c>
      <c r="D80" s="242" t="s">
        <v>211</v>
      </c>
      <c r="E80" s="228" t="s">
        <v>211</v>
      </c>
      <c r="F80" s="6">
        <f>VLOOKUP(A80,Prices!A:B,2,FALSE)</f>
        <v>372.4</v>
      </c>
      <c r="G80" s="3">
        <f t="shared" si="1"/>
        <v>0</v>
      </c>
      <c r="H80" s="148">
        <v>11</v>
      </c>
      <c r="I80" s="243" t="s">
        <v>212</v>
      </c>
      <c r="J80" s="230"/>
    </row>
    <row r="81" spans="1:10" x14ac:dyDescent="0.25">
      <c r="A81" s="224" t="s">
        <v>213</v>
      </c>
      <c r="B81" s="225" t="s">
        <v>213</v>
      </c>
      <c r="C81" s="226" t="s">
        <v>214</v>
      </c>
      <c r="D81" s="242" t="s">
        <v>214</v>
      </c>
      <c r="E81" s="228" t="s">
        <v>214</v>
      </c>
      <c r="F81" s="6">
        <f>VLOOKUP(A81,Prices!A:B,2,FALSE)</f>
        <v>391.35</v>
      </c>
      <c r="G81" s="3">
        <f t="shared" si="1"/>
        <v>0</v>
      </c>
      <c r="H81" s="148">
        <v>11</v>
      </c>
      <c r="I81" s="243" t="s">
        <v>215</v>
      </c>
      <c r="J81" s="230"/>
    </row>
    <row r="82" spans="1:10" x14ac:dyDescent="0.25">
      <c r="A82" s="224" t="s">
        <v>216</v>
      </c>
      <c r="B82" s="225" t="s">
        <v>216</v>
      </c>
      <c r="C82" s="226" t="s">
        <v>217</v>
      </c>
      <c r="D82" s="242" t="s">
        <v>217</v>
      </c>
      <c r="E82" s="228" t="s">
        <v>217</v>
      </c>
      <c r="F82" s="6">
        <f>VLOOKUP(A82,Prices!A:B,2,FALSE)</f>
        <v>430.34</v>
      </c>
      <c r="G82" s="3">
        <f t="shared" si="1"/>
        <v>0</v>
      </c>
      <c r="H82" s="148">
        <v>11</v>
      </c>
      <c r="I82" s="243" t="s">
        <v>218</v>
      </c>
      <c r="J82" s="230"/>
    </row>
    <row r="83" spans="1:10" x14ac:dyDescent="0.25">
      <c r="A83" s="224" t="s">
        <v>1188</v>
      </c>
      <c r="B83" s="241"/>
      <c r="C83" s="226" t="s">
        <v>1194</v>
      </c>
      <c r="D83" s="242" t="s">
        <v>217</v>
      </c>
      <c r="E83" s="228" t="s">
        <v>217</v>
      </c>
      <c r="F83" s="6">
        <f>VLOOKUP(A83,Prices!A:B,2,FALSE)</f>
        <v>606.49</v>
      </c>
      <c r="G83" s="3">
        <f t="shared" si="1"/>
        <v>0</v>
      </c>
      <c r="H83" s="148">
        <v>8</v>
      </c>
      <c r="I83" s="243" t="s">
        <v>1209</v>
      </c>
      <c r="J83" s="244"/>
    </row>
    <row r="84" spans="1:10" x14ac:dyDescent="0.25">
      <c r="A84" s="231" t="s">
        <v>1189</v>
      </c>
      <c r="B84" s="238"/>
      <c r="C84" s="233" t="s">
        <v>1195</v>
      </c>
      <c r="D84" s="234" t="s">
        <v>217</v>
      </c>
      <c r="E84" s="235" t="s">
        <v>217</v>
      </c>
      <c r="F84" s="6">
        <f>VLOOKUP(A84,Prices!A:B,2,FALSE)</f>
        <v>905.41</v>
      </c>
      <c r="G84" s="18">
        <f t="shared" si="1"/>
        <v>0</v>
      </c>
      <c r="H84" s="124">
        <v>6</v>
      </c>
      <c r="I84" s="243" t="s">
        <v>1206</v>
      </c>
      <c r="J84" s="244"/>
    </row>
    <row r="85" spans="1:10" x14ac:dyDescent="0.25">
      <c r="A85" s="217" t="s">
        <v>1395</v>
      </c>
      <c r="B85" s="218"/>
      <c r="C85" s="219" t="s">
        <v>1371</v>
      </c>
      <c r="D85" s="220"/>
      <c r="E85" s="221"/>
      <c r="F85" s="4">
        <v>278.8</v>
      </c>
      <c r="G85" s="5">
        <f>F85*$G$10</f>
        <v>0</v>
      </c>
      <c r="H85" s="177">
        <v>16</v>
      </c>
      <c r="I85" s="222" t="s">
        <v>1401</v>
      </c>
      <c r="J85" s="223"/>
    </row>
    <row r="86" spans="1:10" x14ac:dyDescent="0.25">
      <c r="A86" s="224" t="s">
        <v>1396</v>
      </c>
      <c r="B86" s="225"/>
      <c r="C86" s="226" t="s">
        <v>1372</v>
      </c>
      <c r="D86" s="227"/>
      <c r="E86" s="228"/>
      <c r="F86" s="6">
        <v>374.97</v>
      </c>
      <c r="G86" s="3">
        <f>F86*$G$10</f>
        <v>0</v>
      </c>
      <c r="H86" s="175">
        <v>11</v>
      </c>
      <c r="I86" s="229" t="s">
        <v>1420</v>
      </c>
      <c r="J86" s="230"/>
    </row>
    <row r="87" spans="1:10" x14ac:dyDescent="0.25">
      <c r="A87" s="231" t="s">
        <v>1397</v>
      </c>
      <c r="B87" s="232"/>
      <c r="C87" s="233" t="s">
        <v>1373</v>
      </c>
      <c r="D87" s="234"/>
      <c r="E87" s="235"/>
      <c r="F87" s="163">
        <v>504.74</v>
      </c>
      <c r="G87" s="18">
        <f>F87*$G$10</f>
        <v>0</v>
      </c>
      <c r="H87" s="176">
        <v>11</v>
      </c>
      <c r="I87" s="236" t="s">
        <v>1421</v>
      </c>
      <c r="J87" s="237"/>
    </row>
    <row r="88" spans="1:10" x14ac:dyDescent="0.25">
      <c r="A88" s="217" t="s">
        <v>219</v>
      </c>
      <c r="B88" s="218" t="s">
        <v>219</v>
      </c>
      <c r="C88" s="219" t="s">
        <v>220</v>
      </c>
      <c r="D88" s="220" t="s">
        <v>220</v>
      </c>
      <c r="E88" s="221" t="s">
        <v>220</v>
      </c>
      <c r="F88" s="4">
        <f>VLOOKUP(A88,Prices!A:B,2,FALSE)</f>
        <v>193.38</v>
      </c>
      <c r="G88" s="5">
        <f>F88*$G$10</f>
        <v>0</v>
      </c>
      <c r="H88" s="123">
        <v>16</v>
      </c>
      <c r="I88" s="245" t="s">
        <v>221</v>
      </c>
      <c r="J88" s="223"/>
    </row>
    <row r="89" spans="1:10" x14ac:dyDescent="0.25">
      <c r="A89" s="224" t="s">
        <v>222</v>
      </c>
      <c r="B89" s="225" t="s">
        <v>222</v>
      </c>
      <c r="C89" s="226" t="s">
        <v>223</v>
      </c>
      <c r="D89" s="242" t="s">
        <v>223</v>
      </c>
      <c r="E89" s="228" t="s">
        <v>223</v>
      </c>
      <c r="F89" s="6">
        <f>VLOOKUP(A89,Prices!A:B,2,FALSE)</f>
        <v>231.12</v>
      </c>
      <c r="G89" s="3">
        <f t="shared" ref="G89:G97" si="2">F89*$G$10</f>
        <v>0</v>
      </c>
      <c r="H89" s="148">
        <v>16</v>
      </c>
      <c r="I89" s="243" t="s">
        <v>224</v>
      </c>
      <c r="J89" s="230"/>
    </row>
    <row r="90" spans="1:10" x14ac:dyDescent="0.25">
      <c r="A90" s="224" t="s">
        <v>225</v>
      </c>
      <c r="B90" s="225" t="s">
        <v>225</v>
      </c>
      <c r="C90" s="226" t="s">
        <v>226</v>
      </c>
      <c r="D90" s="242" t="s">
        <v>226</v>
      </c>
      <c r="E90" s="228" t="s">
        <v>226</v>
      </c>
      <c r="F90" s="6">
        <f>VLOOKUP(A90,Prices!A:B,2,FALSE)</f>
        <v>268.08</v>
      </c>
      <c r="G90" s="3">
        <f t="shared" si="2"/>
        <v>0</v>
      </c>
      <c r="H90" s="148">
        <v>16</v>
      </c>
      <c r="I90" s="243" t="s">
        <v>227</v>
      </c>
      <c r="J90" s="230"/>
    </row>
    <row r="91" spans="1:10" x14ac:dyDescent="0.25">
      <c r="A91" s="224" t="s">
        <v>228</v>
      </c>
      <c r="B91" s="225" t="s">
        <v>228</v>
      </c>
      <c r="C91" s="226" t="s">
        <v>229</v>
      </c>
      <c r="D91" s="242" t="s">
        <v>229</v>
      </c>
      <c r="E91" s="228" t="s">
        <v>229</v>
      </c>
      <c r="F91" s="6">
        <f>VLOOKUP(A91,Prices!A:B,2,FALSE)</f>
        <v>314.27999999999997</v>
      </c>
      <c r="G91" s="3">
        <f t="shared" si="2"/>
        <v>0</v>
      </c>
      <c r="H91" s="148">
        <v>16</v>
      </c>
      <c r="I91" s="243" t="s">
        <v>230</v>
      </c>
      <c r="J91" s="230"/>
    </row>
    <row r="92" spans="1:10" x14ac:dyDescent="0.25">
      <c r="A92" s="224" t="s">
        <v>231</v>
      </c>
      <c r="B92" s="225" t="s">
        <v>231</v>
      </c>
      <c r="C92" s="226" t="s">
        <v>232</v>
      </c>
      <c r="D92" s="242" t="s">
        <v>232</v>
      </c>
      <c r="E92" s="228" t="s">
        <v>232</v>
      </c>
      <c r="F92" s="6">
        <f>VLOOKUP(A92,Prices!A:B,2,FALSE)</f>
        <v>360.55</v>
      </c>
      <c r="G92" s="3">
        <f t="shared" si="2"/>
        <v>0</v>
      </c>
      <c r="H92" s="148">
        <v>11</v>
      </c>
      <c r="I92" s="243" t="s">
        <v>233</v>
      </c>
      <c r="J92" s="230"/>
    </row>
    <row r="93" spans="1:10" x14ac:dyDescent="0.25">
      <c r="A93" s="224" t="s">
        <v>234</v>
      </c>
      <c r="B93" s="225" t="s">
        <v>234</v>
      </c>
      <c r="C93" s="226" t="s">
        <v>235</v>
      </c>
      <c r="D93" s="242" t="s">
        <v>235</v>
      </c>
      <c r="E93" s="228" t="s">
        <v>235</v>
      </c>
      <c r="F93" s="6">
        <f>VLOOKUP(A93,Prices!A:B,2,FALSE)</f>
        <v>406.63</v>
      </c>
      <c r="G93" s="3">
        <f t="shared" si="2"/>
        <v>0</v>
      </c>
      <c r="H93" s="148">
        <v>11</v>
      </c>
      <c r="I93" s="243" t="s">
        <v>236</v>
      </c>
      <c r="J93" s="230"/>
    </row>
    <row r="94" spans="1:10" x14ac:dyDescent="0.25">
      <c r="A94" s="224" t="s">
        <v>237</v>
      </c>
      <c r="B94" s="225" t="s">
        <v>237</v>
      </c>
      <c r="C94" s="226" t="s">
        <v>238</v>
      </c>
      <c r="D94" s="242" t="s">
        <v>238</v>
      </c>
      <c r="E94" s="228" t="s">
        <v>238</v>
      </c>
      <c r="F94" s="6">
        <f>VLOOKUP(A94,Prices!A:B,2,FALSE)</f>
        <v>452.77</v>
      </c>
      <c r="G94" s="3">
        <f t="shared" si="2"/>
        <v>0</v>
      </c>
      <c r="H94" s="148">
        <v>11</v>
      </c>
      <c r="I94" s="243" t="s">
        <v>239</v>
      </c>
      <c r="J94" s="230"/>
    </row>
    <row r="95" spans="1:10" x14ac:dyDescent="0.25">
      <c r="A95" s="224" t="s">
        <v>240</v>
      </c>
      <c r="B95" s="225" t="s">
        <v>240</v>
      </c>
      <c r="C95" s="226" t="s">
        <v>241</v>
      </c>
      <c r="D95" s="242" t="s">
        <v>241</v>
      </c>
      <c r="E95" s="228" t="s">
        <v>241</v>
      </c>
      <c r="F95" s="6">
        <f>VLOOKUP(A95,Prices!A:B,2,FALSE)</f>
        <v>485.33</v>
      </c>
      <c r="G95" s="3">
        <f t="shared" si="2"/>
        <v>0</v>
      </c>
      <c r="H95" s="148">
        <v>11</v>
      </c>
      <c r="I95" s="243" t="s">
        <v>242</v>
      </c>
      <c r="J95" s="230"/>
    </row>
    <row r="96" spans="1:10" x14ac:dyDescent="0.25">
      <c r="A96" s="224" t="s">
        <v>1190</v>
      </c>
      <c r="B96" s="241"/>
      <c r="C96" s="226" t="s">
        <v>1196</v>
      </c>
      <c r="D96" s="242" t="s">
        <v>241</v>
      </c>
      <c r="E96" s="228" t="s">
        <v>241</v>
      </c>
      <c r="F96" s="6">
        <f>VLOOKUP(A96,Prices!A:B,2,FALSE)</f>
        <v>665.07</v>
      </c>
      <c r="G96" s="3">
        <f t="shared" si="2"/>
        <v>0</v>
      </c>
      <c r="H96" s="148">
        <v>8</v>
      </c>
      <c r="I96" s="243" t="s">
        <v>1210</v>
      </c>
      <c r="J96" s="244"/>
    </row>
    <row r="97" spans="1:10" x14ac:dyDescent="0.25">
      <c r="A97" s="231" t="s">
        <v>1191</v>
      </c>
      <c r="B97" s="238"/>
      <c r="C97" s="233" t="s">
        <v>1197</v>
      </c>
      <c r="D97" s="234" t="s">
        <v>241</v>
      </c>
      <c r="E97" s="235" t="s">
        <v>241</v>
      </c>
      <c r="F97" s="6">
        <f>VLOOKUP(A97,Prices!A:B,2,FALSE)</f>
        <v>1022.65</v>
      </c>
      <c r="G97" s="18">
        <f t="shared" si="2"/>
        <v>0</v>
      </c>
      <c r="H97" s="124">
        <v>6</v>
      </c>
      <c r="I97" s="239" t="s">
        <v>1207</v>
      </c>
      <c r="J97" s="240"/>
    </row>
    <row r="98" spans="1:10" x14ac:dyDescent="0.25">
      <c r="A98" s="217" t="s">
        <v>1405</v>
      </c>
      <c r="B98" s="218"/>
      <c r="C98" s="219" t="s">
        <v>1374</v>
      </c>
      <c r="D98" s="220"/>
      <c r="E98" s="221"/>
      <c r="F98" s="4">
        <v>361.57</v>
      </c>
      <c r="G98" s="5">
        <f>F98*$G$10</f>
        <v>0</v>
      </c>
      <c r="H98" s="177">
        <v>16</v>
      </c>
      <c r="I98" s="222" t="s">
        <v>1422</v>
      </c>
      <c r="J98" s="223"/>
    </row>
    <row r="99" spans="1:10" x14ac:dyDescent="0.25">
      <c r="A99" s="224" t="s">
        <v>1406</v>
      </c>
      <c r="B99" s="225"/>
      <c r="C99" s="226" t="s">
        <v>1375</v>
      </c>
      <c r="D99" s="227"/>
      <c r="E99" s="228"/>
      <c r="F99" s="6">
        <v>486.27</v>
      </c>
      <c r="G99" s="3">
        <f>F99*$G$10</f>
        <v>0</v>
      </c>
      <c r="H99" s="175">
        <v>11</v>
      </c>
      <c r="I99" s="229" t="s">
        <v>1423</v>
      </c>
      <c r="J99" s="230"/>
    </row>
    <row r="100" spans="1:10" x14ac:dyDescent="0.25">
      <c r="A100" s="231" t="s">
        <v>1407</v>
      </c>
      <c r="B100" s="232"/>
      <c r="C100" s="233" t="s">
        <v>1376</v>
      </c>
      <c r="D100" s="234"/>
      <c r="E100" s="235"/>
      <c r="F100" s="163">
        <v>654.59</v>
      </c>
      <c r="G100" s="18">
        <f>F100*$G$10</f>
        <v>0</v>
      </c>
      <c r="H100" s="176">
        <v>11</v>
      </c>
      <c r="I100" s="236" t="s">
        <v>1424</v>
      </c>
      <c r="J100" s="237"/>
    </row>
    <row r="101" spans="1:10" x14ac:dyDescent="0.25">
      <c r="A101" s="217" t="s">
        <v>243</v>
      </c>
      <c r="B101" s="218" t="s">
        <v>243</v>
      </c>
      <c r="C101" s="219" t="s">
        <v>244</v>
      </c>
      <c r="D101" s="220" t="s">
        <v>244</v>
      </c>
      <c r="E101" s="221" t="s">
        <v>244</v>
      </c>
      <c r="F101" s="4">
        <f>VLOOKUP(A101,Prices!A:B,2,FALSE)</f>
        <v>250.77</v>
      </c>
      <c r="G101" s="5">
        <f>F101*$G$10</f>
        <v>0</v>
      </c>
      <c r="H101" s="123">
        <v>16</v>
      </c>
      <c r="I101" s="245" t="s">
        <v>245</v>
      </c>
      <c r="J101" s="223"/>
    </row>
    <row r="102" spans="1:10" x14ac:dyDescent="0.25">
      <c r="A102" s="224" t="s">
        <v>246</v>
      </c>
      <c r="B102" s="225" t="s">
        <v>246</v>
      </c>
      <c r="C102" s="226" t="s">
        <v>247</v>
      </c>
      <c r="D102" s="242" t="s">
        <v>247</v>
      </c>
      <c r="E102" s="228" t="s">
        <v>247</v>
      </c>
      <c r="F102" s="6">
        <f>VLOOKUP(A102,Prices!A:B,2,FALSE)</f>
        <v>299.70999999999998</v>
      </c>
      <c r="G102" s="3">
        <f t="shared" ref="G102:G116" si="3">F102*$G$10</f>
        <v>0</v>
      </c>
      <c r="H102" s="148">
        <v>16</v>
      </c>
      <c r="I102" s="243" t="s">
        <v>248</v>
      </c>
      <c r="J102" s="230"/>
    </row>
    <row r="103" spans="1:10" x14ac:dyDescent="0.25">
      <c r="A103" s="224" t="s">
        <v>249</v>
      </c>
      <c r="B103" s="225" t="s">
        <v>249</v>
      </c>
      <c r="C103" s="226" t="s">
        <v>250</v>
      </c>
      <c r="D103" s="242" t="s">
        <v>250</v>
      </c>
      <c r="E103" s="228" t="s">
        <v>250</v>
      </c>
      <c r="F103" s="6">
        <f>VLOOKUP(A103,Prices!A:B,2,FALSE)</f>
        <v>347.66</v>
      </c>
      <c r="G103" s="3">
        <f t="shared" si="3"/>
        <v>0</v>
      </c>
      <c r="H103" s="148">
        <v>16</v>
      </c>
      <c r="I103" s="243" t="s">
        <v>251</v>
      </c>
      <c r="J103" s="230"/>
    </row>
    <row r="104" spans="1:10" x14ac:dyDescent="0.25">
      <c r="A104" s="224" t="s">
        <v>252</v>
      </c>
      <c r="B104" s="225" t="s">
        <v>252</v>
      </c>
      <c r="C104" s="226" t="s">
        <v>253</v>
      </c>
      <c r="D104" s="242" t="s">
        <v>253</v>
      </c>
      <c r="E104" s="228" t="s">
        <v>253</v>
      </c>
      <c r="F104" s="6">
        <f>VLOOKUP(A104,Prices!A:B,2,FALSE)</f>
        <v>407.62</v>
      </c>
      <c r="G104" s="3">
        <f t="shared" si="3"/>
        <v>0</v>
      </c>
      <c r="H104" s="148">
        <v>16</v>
      </c>
      <c r="I104" s="243" t="s">
        <v>254</v>
      </c>
      <c r="J104" s="230"/>
    </row>
    <row r="105" spans="1:10" x14ac:dyDescent="0.25">
      <c r="A105" s="224" t="s">
        <v>255</v>
      </c>
      <c r="B105" s="225" t="s">
        <v>255</v>
      </c>
      <c r="C105" s="226" t="s">
        <v>256</v>
      </c>
      <c r="D105" s="242" t="s">
        <v>256</v>
      </c>
      <c r="E105" s="228" t="s">
        <v>256</v>
      </c>
      <c r="F105" s="6">
        <f>VLOOKUP(A105,Prices!A:B,2,FALSE)</f>
        <v>467.57</v>
      </c>
      <c r="G105" s="3">
        <f t="shared" si="3"/>
        <v>0</v>
      </c>
      <c r="H105" s="148">
        <v>11</v>
      </c>
      <c r="I105" s="243" t="s">
        <v>257</v>
      </c>
      <c r="J105" s="230"/>
    </row>
    <row r="106" spans="1:10" x14ac:dyDescent="0.25">
      <c r="A106" s="224" t="s">
        <v>258</v>
      </c>
      <c r="B106" s="225" t="s">
        <v>258</v>
      </c>
      <c r="C106" s="226" t="s">
        <v>259</v>
      </c>
      <c r="D106" s="242" t="s">
        <v>259</v>
      </c>
      <c r="E106" s="228" t="s">
        <v>259</v>
      </c>
      <c r="F106" s="6">
        <f>VLOOKUP(A106,Prices!A:B,2,FALSE)</f>
        <v>526.04</v>
      </c>
      <c r="G106" s="3">
        <f t="shared" si="3"/>
        <v>0</v>
      </c>
      <c r="H106" s="148">
        <v>11</v>
      </c>
      <c r="I106" s="243" t="s">
        <v>260</v>
      </c>
      <c r="J106" s="230"/>
    </row>
    <row r="107" spans="1:10" x14ac:dyDescent="0.25">
      <c r="A107" s="224" t="s">
        <v>261</v>
      </c>
      <c r="B107" s="225" t="s">
        <v>261</v>
      </c>
      <c r="C107" s="226" t="s">
        <v>262</v>
      </c>
      <c r="D107" s="242" t="s">
        <v>262</v>
      </c>
      <c r="E107" s="228" t="s">
        <v>262</v>
      </c>
      <c r="F107" s="6">
        <f>VLOOKUP(A107,Prices!A:B,2,FALSE)</f>
        <v>587.23</v>
      </c>
      <c r="G107" s="3">
        <f t="shared" si="3"/>
        <v>0</v>
      </c>
      <c r="H107" s="148">
        <v>11</v>
      </c>
      <c r="I107" s="243" t="s">
        <v>263</v>
      </c>
      <c r="J107" s="230"/>
    </row>
    <row r="108" spans="1:10" x14ac:dyDescent="0.25">
      <c r="A108" s="224" t="s">
        <v>264</v>
      </c>
      <c r="B108" s="225" t="s">
        <v>264</v>
      </c>
      <c r="C108" s="226" t="s">
        <v>265</v>
      </c>
      <c r="D108" s="242" t="s">
        <v>265</v>
      </c>
      <c r="E108" s="228" t="s">
        <v>265</v>
      </c>
      <c r="F108" s="6">
        <f>VLOOKUP(A108,Prices!A:B,2,FALSE)</f>
        <v>629.41</v>
      </c>
      <c r="G108" s="3">
        <f t="shared" si="3"/>
        <v>0</v>
      </c>
      <c r="H108" s="148">
        <v>11</v>
      </c>
      <c r="I108" s="243" t="s">
        <v>266</v>
      </c>
      <c r="J108" s="230"/>
    </row>
    <row r="109" spans="1:10" x14ac:dyDescent="0.25">
      <c r="A109" s="224" t="s">
        <v>1192</v>
      </c>
      <c r="B109" s="241"/>
      <c r="C109" s="226" t="s">
        <v>1198</v>
      </c>
      <c r="D109" s="242" t="s">
        <v>265</v>
      </c>
      <c r="E109" s="228" t="s">
        <v>265</v>
      </c>
      <c r="F109" s="6">
        <f>VLOOKUP(A109,Prices!A:B,2,FALSE)</f>
        <v>862.51</v>
      </c>
      <c r="G109" s="3">
        <f t="shared" si="3"/>
        <v>0</v>
      </c>
      <c r="H109" s="148">
        <v>8</v>
      </c>
      <c r="I109" s="243" t="s">
        <v>1211</v>
      </c>
      <c r="J109" s="244"/>
    </row>
    <row r="110" spans="1:10" x14ac:dyDescent="0.25">
      <c r="A110" s="231" t="s">
        <v>1193</v>
      </c>
      <c r="B110" s="238"/>
      <c r="C110" s="233" t="s">
        <v>1199</v>
      </c>
      <c r="D110" s="234" t="s">
        <v>265</v>
      </c>
      <c r="E110" s="235" t="s">
        <v>265</v>
      </c>
      <c r="F110" s="6">
        <f>VLOOKUP(A110,Prices!A:B,2,FALSE)</f>
        <v>1326.24</v>
      </c>
      <c r="G110" s="18">
        <f t="shared" si="3"/>
        <v>0</v>
      </c>
      <c r="H110" s="124">
        <v>6</v>
      </c>
      <c r="I110" s="239" t="s">
        <v>1208</v>
      </c>
      <c r="J110" s="240"/>
    </row>
    <row r="111" spans="1:10" x14ac:dyDescent="0.25">
      <c r="A111" s="217" t="s">
        <v>267</v>
      </c>
      <c r="B111" s="218" t="s">
        <v>267</v>
      </c>
      <c r="C111" s="219" t="s">
        <v>268</v>
      </c>
      <c r="D111" s="220" t="s">
        <v>268</v>
      </c>
      <c r="E111" s="221" t="s">
        <v>268</v>
      </c>
      <c r="F111" s="4">
        <f>VLOOKUP(A111,Prices!A:B,2,FALSE)</f>
        <v>468.03</v>
      </c>
      <c r="G111" s="5">
        <f t="shared" si="3"/>
        <v>0</v>
      </c>
      <c r="H111" s="123">
        <v>11</v>
      </c>
      <c r="I111" s="245" t="s">
        <v>269</v>
      </c>
      <c r="J111" s="223"/>
    </row>
    <row r="112" spans="1:10" x14ac:dyDescent="0.25">
      <c r="A112" s="224" t="s">
        <v>270</v>
      </c>
      <c r="B112" s="225" t="s">
        <v>270</v>
      </c>
      <c r="C112" s="226" t="s">
        <v>271</v>
      </c>
      <c r="D112" s="242" t="s">
        <v>271</v>
      </c>
      <c r="E112" s="228" t="s">
        <v>271</v>
      </c>
      <c r="F112" s="6">
        <f>VLOOKUP(A112,Prices!A:B,2,FALSE)</f>
        <v>548.67999999999995</v>
      </c>
      <c r="G112" s="3">
        <f t="shared" si="3"/>
        <v>0</v>
      </c>
      <c r="H112" s="148">
        <v>11</v>
      </c>
      <c r="I112" s="243" t="s">
        <v>272</v>
      </c>
      <c r="J112" s="230"/>
    </row>
    <row r="113" spans="1:10" x14ac:dyDescent="0.25">
      <c r="A113" s="224" t="s">
        <v>273</v>
      </c>
      <c r="B113" s="225" t="s">
        <v>273</v>
      </c>
      <c r="C113" s="226" t="s">
        <v>274</v>
      </c>
      <c r="D113" s="242" t="s">
        <v>274</v>
      </c>
      <c r="E113" s="228" t="s">
        <v>274</v>
      </c>
      <c r="F113" s="6">
        <f>VLOOKUP(A113,Prices!A:B,2,FALSE)</f>
        <v>629.38</v>
      </c>
      <c r="G113" s="3">
        <f t="shared" si="3"/>
        <v>0</v>
      </c>
      <c r="H113" s="148">
        <v>6</v>
      </c>
      <c r="I113" s="243" t="s">
        <v>275</v>
      </c>
      <c r="J113" s="230"/>
    </row>
    <row r="114" spans="1:10" x14ac:dyDescent="0.25">
      <c r="A114" s="224" t="s">
        <v>276</v>
      </c>
      <c r="B114" s="225" t="s">
        <v>276</v>
      </c>
      <c r="C114" s="226" t="s">
        <v>277</v>
      </c>
      <c r="D114" s="242" t="s">
        <v>277</v>
      </c>
      <c r="E114" s="228" t="s">
        <v>277</v>
      </c>
      <c r="F114" s="6">
        <f>VLOOKUP(A114,Prices!A:B,2,FALSE)</f>
        <v>708.08</v>
      </c>
      <c r="G114" s="3">
        <f t="shared" si="3"/>
        <v>0</v>
      </c>
      <c r="H114" s="148">
        <v>6</v>
      </c>
      <c r="I114" s="243" t="s">
        <v>278</v>
      </c>
      <c r="J114" s="230"/>
    </row>
    <row r="115" spans="1:10" x14ac:dyDescent="0.25">
      <c r="A115" s="224" t="s">
        <v>279</v>
      </c>
      <c r="B115" s="225" t="s">
        <v>279</v>
      </c>
      <c r="C115" s="226" t="s">
        <v>280</v>
      </c>
      <c r="D115" s="242" t="s">
        <v>280</v>
      </c>
      <c r="E115" s="228" t="s">
        <v>280</v>
      </c>
      <c r="F115" s="6">
        <f>VLOOKUP(A115,Prices!A:B,2,FALSE)</f>
        <v>790.42</v>
      </c>
      <c r="G115" s="3">
        <f t="shared" si="3"/>
        <v>0</v>
      </c>
      <c r="H115" s="148">
        <v>6</v>
      </c>
      <c r="I115" s="243" t="s">
        <v>281</v>
      </c>
      <c r="J115" s="230"/>
    </row>
    <row r="116" spans="1:10" ht="15.75" thickBot="1" x14ac:dyDescent="0.3">
      <c r="A116" s="279" t="s">
        <v>282</v>
      </c>
      <c r="B116" s="295" t="s">
        <v>282</v>
      </c>
      <c r="C116" s="281" t="s">
        <v>283</v>
      </c>
      <c r="D116" s="282" t="s">
        <v>283</v>
      </c>
      <c r="E116" s="283" t="s">
        <v>283</v>
      </c>
      <c r="F116" s="8">
        <f>VLOOKUP(A116,Prices!A:B,2,FALSE)</f>
        <v>847.25</v>
      </c>
      <c r="G116" s="7">
        <f t="shared" si="3"/>
        <v>0</v>
      </c>
      <c r="H116" s="149">
        <v>6</v>
      </c>
      <c r="I116" s="296" t="s">
        <v>284</v>
      </c>
      <c r="J116" s="285"/>
    </row>
    <row r="117" spans="1:10" x14ac:dyDescent="0.25">
      <c r="A117" s="289"/>
      <c r="B117" s="290"/>
      <c r="C117" s="290"/>
      <c r="D117" s="290"/>
      <c r="E117" s="290"/>
      <c r="F117" s="9"/>
      <c r="G117" s="9"/>
      <c r="H117" s="9"/>
      <c r="I117" s="9"/>
      <c r="J117" s="9"/>
    </row>
    <row r="118" spans="1:10" x14ac:dyDescent="0.25">
      <c r="A118" s="290"/>
      <c r="B118" s="290"/>
      <c r="C118" s="290"/>
      <c r="D118" s="290"/>
      <c r="E118" s="290"/>
      <c r="F118" s="9"/>
      <c r="G118" s="9"/>
      <c r="H118" s="9"/>
      <c r="I118" s="9"/>
      <c r="J118" s="9"/>
    </row>
    <row r="119" spans="1:10" x14ac:dyDescent="0.25">
      <c r="A119" s="290"/>
      <c r="B119" s="290"/>
      <c r="C119" s="290"/>
      <c r="D119" s="290"/>
      <c r="E119" s="290"/>
      <c r="F119" s="9"/>
      <c r="G119" s="9"/>
      <c r="H119" s="9"/>
      <c r="I119" s="9"/>
      <c r="J119" s="9"/>
    </row>
    <row r="120" spans="1:10" x14ac:dyDescent="0.25">
      <c r="A120" s="290"/>
      <c r="B120" s="290"/>
      <c r="C120" s="290"/>
      <c r="D120" s="290"/>
      <c r="E120" s="290"/>
      <c r="F120" s="9"/>
      <c r="G120" s="9"/>
      <c r="H120" s="9"/>
      <c r="I120" s="9"/>
      <c r="J120" s="9"/>
    </row>
    <row r="121" spans="1:10" s="9" customFormat="1" ht="15" customHeight="1" x14ac:dyDescent="0.25">
      <c r="A121" s="289" t="s">
        <v>87</v>
      </c>
      <c r="B121" s="289"/>
      <c r="C121" s="289"/>
      <c r="D121" s="289"/>
      <c r="E121" s="289"/>
      <c r="F121" s="289"/>
      <c r="G121" s="289"/>
      <c r="H121" s="289"/>
      <c r="I121" s="289"/>
      <c r="J121" s="289"/>
    </row>
    <row r="122" spans="1:10" s="9" customFormat="1" ht="15.75" customHeight="1" x14ac:dyDescent="0.25">
      <c r="A122" s="289" t="s">
        <v>88</v>
      </c>
      <c r="B122" s="289"/>
      <c r="C122" s="289"/>
      <c r="D122" s="289"/>
      <c r="E122" s="289"/>
      <c r="F122" s="289"/>
      <c r="G122" s="289"/>
      <c r="H122" s="289"/>
      <c r="I122" s="289"/>
      <c r="J122" s="289"/>
    </row>
    <row r="123" spans="1:10" s="9" customFormat="1" ht="15.75" customHeight="1" thickBot="1" x14ac:dyDescent="0.3">
      <c r="A123" s="289" t="s">
        <v>89</v>
      </c>
      <c r="B123" s="289"/>
      <c r="C123" s="289"/>
      <c r="D123" s="289"/>
      <c r="E123" s="289"/>
      <c r="F123" s="289"/>
      <c r="G123" s="289"/>
      <c r="H123" s="289"/>
      <c r="I123" s="289"/>
      <c r="J123" s="289"/>
    </row>
    <row r="124" spans="1:10" ht="15.75" thickBot="1" x14ac:dyDescent="0.3">
      <c r="A124" s="291" t="s">
        <v>90</v>
      </c>
      <c r="B124" s="292"/>
      <c r="C124" s="292"/>
      <c r="D124" s="292"/>
      <c r="E124" s="292"/>
      <c r="F124" s="292"/>
      <c r="G124" s="292"/>
      <c r="H124" s="292"/>
      <c r="I124" s="292"/>
      <c r="J124" s="293"/>
    </row>
    <row r="125" spans="1:10" ht="18" x14ac:dyDescent="0.25">
      <c r="A125" s="253" t="s">
        <v>820</v>
      </c>
      <c r="B125" s="254"/>
      <c r="C125" s="254"/>
      <c r="D125" s="254"/>
      <c r="E125" s="254"/>
      <c r="F125" s="254"/>
      <c r="G125" s="254"/>
      <c r="H125" s="254"/>
      <c r="I125" s="254"/>
      <c r="J125" s="255"/>
    </row>
    <row r="126" spans="1:10" ht="18.75" thickBot="1" x14ac:dyDescent="0.3">
      <c r="A126" s="256" t="s">
        <v>1180</v>
      </c>
      <c r="B126" s="257"/>
      <c r="C126" s="257"/>
      <c r="D126" s="257"/>
      <c r="E126" s="257"/>
      <c r="F126" s="257"/>
      <c r="G126" s="257"/>
      <c r="H126" s="257"/>
      <c r="I126" s="257"/>
      <c r="J126" s="258"/>
    </row>
    <row r="127" spans="1:10" ht="18.75" thickBot="1" x14ac:dyDescent="0.3">
      <c r="A127" s="286" t="str">
        <f>A3</f>
        <v>Effective March 21, 2024</v>
      </c>
      <c r="B127" s="287"/>
      <c r="C127" s="287"/>
      <c r="D127" s="287"/>
      <c r="E127" s="287"/>
      <c r="F127" s="287"/>
      <c r="G127" s="287"/>
      <c r="H127" s="287"/>
      <c r="I127" s="287"/>
      <c r="J127" s="288"/>
    </row>
    <row r="128" spans="1:10" x14ac:dyDescent="0.25">
      <c r="A128" s="259"/>
      <c r="B128" s="260"/>
      <c r="C128" s="260"/>
      <c r="D128" s="260"/>
      <c r="E128" s="260"/>
      <c r="F128" s="260"/>
      <c r="G128" s="260"/>
      <c r="H128" s="260"/>
      <c r="I128" s="260"/>
      <c r="J128" s="261"/>
    </row>
    <row r="129" spans="1:10" s="9" customFormat="1" x14ac:dyDescent="0.25">
      <c r="A129" s="262"/>
      <c r="B129" s="242"/>
      <c r="C129" s="242"/>
      <c r="D129" s="242"/>
      <c r="E129" s="242"/>
      <c r="F129" s="242"/>
      <c r="G129" s="242"/>
      <c r="H129" s="242"/>
      <c r="I129" s="242"/>
      <c r="J129" s="263"/>
    </row>
    <row r="130" spans="1:10" s="9" customFormat="1" x14ac:dyDescent="0.25">
      <c r="A130" s="262"/>
      <c r="B130" s="242"/>
      <c r="C130" s="242"/>
      <c r="D130" s="242"/>
      <c r="E130" s="242"/>
      <c r="F130" s="242"/>
      <c r="G130" s="242"/>
      <c r="H130" s="242"/>
      <c r="I130" s="242"/>
      <c r="J130" s="263"/>
    </row>
    <row r="131" spans="1:10" s="9" customFormat="1" x14ac:dyDescent="0.25">
      <c r="A131" s="262"/>
      <c r="B131" s="242"/>
      <c r="C131" s="242"/>
      <c r="D131" s="242"/>
      <c r="E131" s="242"/>
      <c r="F131" s="242"/>
      <c r="G131" s="242"/>
      <c r="H131" s="242"/>
      <c r="I131" s="242"/>
      <c r="J131" s="263"/>
    </row>
    <row r="132" spans="1:10" s="9" customFormat="1" ht="15.75" thickBot="1" x14ac:dyDescent="0.3">
      <c r="A132" s="16"/>
      <c r="B132" s="40"/>
      <c r="C132" s="40"/>
      <c r="D132" s="40"/>
      <c r="E132" s="40"/>
      <c r="F132" s="40"/>
      <c r="G132" s="40"/>
      <c r="H132" s="40"/>
      <c r="I132" s="40"/>
      <c r="J132" s="17"/>
    </row>
    <row r="133" spans="1:10" s="9" customFormat="1" ht="15.75" thickBot="1" x14ac:dyDescent="0.3">
      <c r="A133" s="264" t="s">
        <v>0</v>
      </c>
      <c r="B133" s="265"/>
      <c r="C133" s="268" t="s">
        <v>1</v>
      </c>
      <c r="D133" s="268"/>
      <c r="E133" s="268"/>
      <c r="F133" s="38" t="s">
        <v>96</v>
      </c>
      <c r="G133" s="38" t="s">
        <v>2</v>
      </c>
      <c r="H133" s="38" t="s">
        <v>3</v>
      </c>
      <c r="I133" s="264" t="s">
        <v>4</v>
      </c>
      <c r="J133" s="265"/>
    </row>
    <row r="134" spans="1:10" s="9" customFormat="1" ht="15.75" thickBot="1" x14ac:dyDescent="0.3">
      <c r="A134" s="266"/>
      <c r="B134" s="267"/>
      <c r="C134" s="269" t="s">
        <v>6</v>
      </c>
      <c r="D134" s="269"/>
      <c r="E134" s="269"/>
      <c r="F134" s="42" t="s">
        <v>97</v>
      </c>
      <c r="G134" s="69">
        <f>G10</f>
        <v>0</v>
      </c>
      <c r="H134" s="43" t="s">
        <v>8</v>
      </c>
      <c r="I134" s="266"/>
      <c r="J134" s="267"/>
    </row>
    <row r="135" spans="1:10" s="9" customFormat="1" ht="15.75" thickBot="1" x14ac:dyDescent="0.3">
      <c r="A135" s="297" t="s">
        <v>98</v>
      </c>
      <c r="B135" s="247"/>
      <c r="C135" s="247"/>
      <c r="D135" s="247"/>
      <c r="E135" s="247"/>
      <c r="F135" s="247"/>
      <c r="G135" s="247"/>
      <c r="H135" s="247"/>
      <c r="I135" s="247"/>
      <c r="J135" s="298"/>
    </row>
    <row r="136" spans="1:10" s="9" customFormat="1" ht="15.75" thickBot="1" x14ac:dyDescent="0.3">
      <c r="A136" s="246" t="s">
        <v>285</v>
      </c>
      <c r="B136" s="247"/>
      <c r="C136" s="247"/>
      <c r="D136" s="247"/>
      <c r="E136" s="247"/>
      <c r="F136" s="247"/>
      <c r="G136" s="247"/>
      <c r="H136" s="247"/>
      <c r="I136" s="247"/>
      <c r="J136" s="248"/>
    </row>
    <row r="137" spans="1:10" s="9" customFormat="1" x14ac:dyDescent="0.25">
      <c r="A137" s="243" t="s">
        <v>1408</v>
      </c>
      <c r="B137" s="225"/>
      <c r="C137" s="227" t="s">
        <v>1377</v>
      </c>
      <c r="D137" s="227"/>
      <c r="E137" s="227"/>
      <c r="F137" s="6">
        <v>273.33</v>
      </c>
      <c r="G137" s="3">
        <f>F137*$G$10</f>
        <v>0</v>
      </c>
      <c r="H137" s="201">
        <v>16</v>
      </c>
      <c r="I137" s="243" t="s">
        <v>1425</v>
      </c>
      <c r="J137" s="225"/>
    </row>
    <row r="138" spans="1:10" s="9" customFormat="1" x14ac:dyDescent="0.25">
      <c r="A138" s="243" t="s">
        <v>1409</v>
      </c>
      <c r="B138" s="225"/>
      <c r="C138" s="227" t="s">
        <v>1378</v>
      </c>
      <c r="D138" s="227"/>
      <c r="E138" s="227"/>
      <c r="F138" s="6">
        <v>368.33</v>
      </c>
      <c r="G138" s="3">
        <f>F138*$G$10</f>
        <v>0</v>
      </c>
      <c r="H138" s="201">
        <v>11</v>
      </c>
      <c r="I138" s="243" t="s">
        <v>1426</v>
      </c>
      <c r="J138" s="225"/>
    </row>
    <row r="139" spans="1:10" s="9" customFormat="1" x14ac:dyDescent="0.25">
      <c r="A139" s="239" t="s">
        <v>1410</v>
      </c>
      <c r="B139" s="232"/>
      <c r="C139" s="234" t="s">
        <v>1379</v>
      </c>
      <c r="D139" s="234"/>
      <c r="E139" s="234"/>
      <c r="F139" s="163">
        <v>489.99</v>
      </c>
      <c r="G139" s="18">
        <f>F139*$G$10</f>
        <v>0</v>
      </c>
      <c r="H139" s="202">
        <v>11</v>
      </c>
      <c r="I139" s="239" t="s">
        <v>1427</v>
      </c>
      <c r="J139" s="232"/>
    </row>
    <row r="140" spans="1:10" s="9" customFormat="1" x14ac:dyDescent="0.25">
      <c r="A140" s="243" t="s">
        <v>286</v>
      </c>
      <c r="B140" s="225" t="s">
        <v>286</v>
      </c>
      <c r="C140" s="227" t="s">
        <v>287</v>
      </c>
      <c r="D140" s="227" t="s">
        <v>287</v>
      </c>
      <c r="E140" s="227" t="s">
        <v>287</v>
      </c>
      <c r="F140" s="6">
        <f>VLOOKUP(A140,Prices!A:B,2,FALSE)</f>
        <v>183.28</v>
      </c>
      <c r="G140" s="3">
        <f>F140*$G$10</f>
        <v>0</v>
      </c>
      <c r="H140" s="181">
        <v>11</v>
      </c>
      <c r="I140" s="243" t="s">
        <v>288</v>
      </c>
      <c r="J140" s="225"/>
    </row>
    <row r="141" spans="1:10" s="9" customFormat="1" x14ac:dyDescent="0.25">
      <c r="A141" s="243" t="s">
        <v>289</v>
      </c>
      <c r="B141" s="225" t="s">
        <v>289</v>
      </c>
      <c r="C141" s="227" t="s">
        <v>290</v>
      </c>
      <c r="D141" s="227" t="s">
        <v>290</v>
      </c>
      <c r="E141" s="227" t="s">
        <v>290</v>
      </c>
      <c r="F141" s="6">
        <f>VLOOKUP(A141,Prices!A:B,2,FALSE)</f>
        <v>224.77</v>
      </c>
      <c r="G141" s="3">
        <f t="shared" ref="G141:G147" si="4">F141*$G$10</f>
        <v>0</v>
      </c>
      <c r="H141" s="181">
        <v>11</v>
      </c>
      <c r="I141" s="243" t="s">
        <v>291</v>
      </c>
      <c r="J141" s="225"/>
    </row>
    <row r="142" spans="1:10" s="9" customFormat="1" x14ac:dyDescent="0.25">
      <c r="A142" s="243" t="s">
        <v>292</v>
      </c>
      <c r="B142" s="225" t="s">
        <v>292</v>
      </c>
      <c r="C142" s="227" t="s">
        <v>293</v>
      </c>
      <c r="D142" s="227" t="s">
        <v>293</v>
      </c>
      <c r="E142" s="227" t="s">
        <v>293</v>
      </c>
      <c r="F142" s="6">
        <f>VLOOKUP(A142,Prices!A:B,2,FALSE)</f>
        <v>262.72000000000003</v>
      </c>
      <c r="G142" s="3">
        <f t="shared" si="4"/>
        <v>0</v>
      </c>
      <c r="H142" s="181">
        <v>11</v>
      </c>
      <c r="I142" s="243" t="s">
        <v>294</v>
      </c>
      <c r="J142" s="225"/>
    </row>
    <row r="143" spans="1:10" s="9" customFormat="1" x14ac:dyDescent="0.25">
      <c r="A143" s="243" t="s">
        <v>295</v>
      </c>
      <c r="B143" s="225" t="s">
        <v>295</v>
      </c>
      <c r="C143" s="227" t="s">
        <v>296</v>
      </c>
      <c r="D143" s="227" t="s">
        <v>296</v>
      </c>
      <c r="E143" s="227" t="s">
        <v>296</v>
      </c>
      <c r="F143" s="6">
        <f>VLOOKUP(A143,Prices!A:B,2,FALSE)</f>
        <v>303.52999999999997</v>
      </c>
      <c r="G143" s="3">
        <f t="shared" si="4"/>
        <v>0</v>
      </c>
      <c r="H143" s="181">
        <v>11</v>
      </c>
      <c r="I143" s="243" t="s">
        <v>297</v>
      </c>
      <c r="J143" s="225"/>
    </row>
    <row r="144" spans="1:10" s="9" customFormat="1" x14ac:dyDescent="0.25">
      <c r="A144" s="243" t="s">
        <v>298</v>
      </c>
      <c r="B144" s="225" t="s">
        <v>298</v>
      </c>
      <c r="C144" s="227" t="s">
        <v>299</v>
      </c>
      <c r="D144" s="227" t="s">
        <v>299</v>
      </c>
      <c r="E144" s="227" t="s">
        <v>299</v>
      </c>
      <c r="F144" s="6">
        <f>VLOOKUP(A144,Prices!A:B,2,FALSE)</f>
        <v>354.16</v>
      </c>
      <c r="G144" s="3">
        <f t="shared" si="4"/>
        <v>0</v>
      </c>
      <c r="H144" s="181">
        <v>8</v>
      </c>
      <c r="I144" s="243" t="s">
        <v>300</v>
      </c>
      <c r="J144" s="225"/>
    </row>
    <row r="145" spans="1:10" s="9" customFormat="1" x14ac:dyDescent="0.25">
      <c r="A145" s="243" t="s">
        <v>301</v>
      </c>
      <c r="B145" s="225" t="s">
        <v>301</v>
      </c>
      <c r="C145" s="227" t="s">
        <v>302</v>
      </c>
      <c r="D145" s="227" t="s">
        <v>302</v>
      </c>
      <c r="E145" s="227" t="s">
        <v>302</v>
      </c>
      <c r="F145" s="6">
        <f>VLOOKUP(A145,Prices!A:B,2,FALSE)</f>
        <v>399.46</v>
      </c>
      <c r="G145" s="3">
        <f t="shared" si="4"/>
        <v>0</v>
      </c>
      <c r="H145" s="181">
        <v>8</v>
      </c>
      <c r="I145" s="243" t="s">
        <v>303</v>
      </c>
      <c r="J145" s="225"/>
    </row>
    <row r="146" spans="1:10" s="9" customFormat="1" x14ac:dyDescent="0.25">
      <c r="A146" s="243" t="s">
        <v>304</v>
      </c>
      <c r="B146" s="225" t="s">
        <v>304</v>
      </c>
      <c r="C146" s="227" t="s">
        <v>305</v>
      </c>
      <c r="D146" s="227" t="s">
        <v>305</v>
      </c>
      <c r="E146" s="227" t="s">
        <v>305</v>
      </c>
      <c r="F146" s="6">
        <f>VLOOKUP(A146,Prices!A:B,2,FALSE)</f>
        <v>416.68</v>
      </c>
      <c r="G146" s="3">
        <f t="shared" si="4"/>
        <v>0</v>
      </c>
      <c r="H146" s="181">
        <v>8</v>
      </c>
      <c r="I146" s="243" t="s">
        <v>306</v>
      </c>
      <c r="J146" s="225"/>
    </row>
    <row r="147" spans="1:10" s="9" customFormat="1" x14ac:dyDescent="0.25">
      <c r="A147" s="239" t="s">
        <v>307</v>
      </c>
      <c r="B147" s="232" t="s">
        <v>307</v>
      </c>
      <c r="C147" s="227" t="s">
        <v>308</v>
      </c>
      <c r="D147" s="227" t="s">
        <v>308</v>
      </c>
      <c r="E147" s="227" t="s">
        <v>308</v>
      </c>
      <c r="F147" s="163">
        <f>VLOOKUP(A147,Prices!A:B,2,FALSE)</f>
        <v>471.14</v>
      </c>
      <c r="G147" s="18">
        <f t="shared" si="4"/>
        <v>0</v>
      </c>
      <c r="H147" s="181">
        <v>8</v>
      </c>
      <c r="I147" s="239" t="s">
        <v>309</v>
      </c>
      <c r="J147" s="232"/>
    </row>
    <row r="148" spans="1:10" s="9" customFormat="1" x14ac:dyDescent="0.25">
      <c r="A148" s="217" t="s">
        <v>1411</v>
      </c>
      <c r="B148" s="218"/>
      <c r="C148" s="219" t="s">
        <v>1383</v>
      </c>
      <c r="D148" s="220"/>
      <c r="E148" s="221"/>
      <c r="F148" s="4">
        <v>300.83999999999997</v>
      </c>
      <c r="G148" s="5">
        <f>F148*$G$10</f>
        <v>0</v>
      </c>
      <c r="H148" s="186">
        <v>16</v>
      </c>
      <c r="I148" s="222" t="s">
        <v>1428</v>
      </c>
      <c r="J148" s="223"/>
    </row>
    <row r="149" spans="1:10" s="9" customFormat="1" x14ac:dyDescent="0.25">
      <c r="A149" s="224" t="s">
        <v>1412</v>
      </c>
      <c r="B149" s="225"/>
      <c r="C149" s="226" t="s">
        <v>1384</v>
      </c>
      <c r="D149" s="227"/>
      <c r="E149" s="228"/>
      <c r="F149" s="6">
        <v>406.16</v>
      </c>
      <c r="G149" s="3">
        <f>F149*$G$10</f>
        <v>0</v>
      </c>
      <c r="H149" s="182">
        <v>11</v>
      </c>
      <c r="I149" s="229" t="s">
        <v>1429</v>
      </c>
      <c r="J149" s="230"/>
    </row>
    <row r="150" spans="1:10" s="9" customFormat="1" x14ac:dyDescent="0.25">
      <c r="A150" s="231" t="s">
        <v>1413</v>
      </c>
      <c r="B150" s="232"/>
      <c r="C150" s="233" t="s">
        <v>1385</v>
      </c>
      <c r="D150" s="234"/>
      <c r="E150" s="235"/>
      <c r="F150" s="163">
        <v>551.53</v>
      </c>
      <c r="G150" s="18">
        <f>F150*$G$10</f>
        <v>0</v>
      </c>
      <c r="H150" s="188">
        <v>11</v>
      </c>
      <c r="I150" s="236" t="s">
        <v>1430</v>
      </c>
      <c r="J150" s="237"/>
    </row>
    <row r="151" spans="1:10" s="9" customFormat="1" x14ac:dyDescent="0.25">
      <c r="A151" s="217" t="s">
        <v>310</v>
      </c>
      <c r="B151" s="218" t="s">
        <v>310</v>
      </c>
      <c r="C151" s="219" t="s">
        <v>311</v>
      </c>
      <c r="D151" s="220" t="s">
        <v>311</v>
      </c>
      <c r="E151" s="221" t="s">
        <v>311</v>
      </c>
      <c r="F151" s="4">
        <f>VLOOKUP(A151,Prices!A:B,2,FALSE)</f>
        <v>213.14</v>
      </c>
      <c r="G151" s="5">
        <f>F151*$G$10</f>
        <v>0</v>
      </c>
      <c r="H151" s="186">
        <v>11</v>
      </c>
      <c r="I151" s="245" t="s">
        <v>312</v>
      </c>
      <c r="J151" s="223"/>
    </row>
    <row r="152" spans="1:10" s="9" customFormat="1" x14ac:dyDescent="0.25">
      <c r="A152" s="224" t="s">
        <v>313</v>
      </c>
      <c r="B152" s="225" t="s">
        <v>313</v>
      </c>
      <c r="C152" s="226" t="s">
        <v>314</v>
      </c>
      <c r="D152" s="227" t="s">
        <v>314</v>
      </c>
      <c r="E152" s="228" t="s">
        <v>314</v>
      </c>
      <c r="F152" s="6">
        <f>VLOOKUP(A152,Prices!A:B,2,FALSE)</f>
        <v>241.07</v>
      </c>
      <c r="G152" s="3">
        <f t="shared" ref="G152:G158" si="5">F152*$G$10</f>
        <v>0</v>
      </c>
      <c r="H152" s="182">
        <v>11</v>
      </c>
      <c r="I152" s="243" t="s">
        <v>315</v>
      </c>
      <c r="J152" s="230"/>
    </row>
    <row r="153" spans="1:10" s="9" customFormat="1" x14ac:dyDescent="0.25">
      <c r="A153" s="224" t="s">
        <v>316</v>
      </c>
      <c r="B153" s="225" t="s">
        <v>316</v>
      </c>
      <c r="C153" s="226" t="s">
        <v>317</v>
      </c>
      <c r="D153" s="227" t="s">
        <v>317</v>
      </c>
      <c r="E153" s="228" t="s">
        <v>317</v>
      </c>
      <c r="F153" s="6">
        <f>VLOOKUP(A153,Prices!A:B,2,FALSE)</f>
        <v>289.27</v>
      </c>
      <c r="G153" s="3">
        <f t="shared" si="5"/>
        <v>0</v>
      </c>
      <c r="H153" s="182">
        <v>11</v>
      </c>
      <c r="I153" s="243" t="s">
        <v>318</v>
      </c>
      <c r="J153" s="230"/>
    </row>
    <row r="154" spans="1:10" s="9" customFormat="1" x14ac:dyDescent="0.25">
      <c r="A154" s="224" t="s">
        <v>319</v>
      </c>
      <c r="B154" s="225" t="s">
        <v>319</v>
      </c>
      <c r="C154" s="226" t="s">
        <v>320</v>
      </c>
      <c r="D154" s="227" t="s">
        <v>320</v>
      </c>
      <c r="E154" s="228" t="s">
        <v>320</v>
      </c>
      <c r="F154" s="6">
        <f>VLOOKUP(A154,Prices!A:B,2,FALSE)</f>
        <v>342.28</v>
      </c>
      <c r="G154" s="3">
        <f t="shared" si="5"/>
        <v>0</v>
      </c>
      <c r="H154" s="182">
        <v>11</v>
      </c>
      <c r="I154" s="243" t="s">
        <v>321</v>
      </c>
      <c r="J154" s="230"/>
    </row>
    <row r="155" spans="1:10" s="9" customFormat="1" x14ac:dyDescent="0.25">
      <c r="A155" s="224" t="s">
        <v>322</v>
      </c>
      <c r="B155" s="225" t="s">
        <v>322</v>
      </c>
      <c r="C155" s="226" t="s">
        <v>323</v>
      </c>
      <c r="D155" s="227" t="s">
        <v>323</v>
      </c>
      <c r="E155" s="228" t="s">
        <v>323</v>
      </c>
      <c r="F155" s="6">
        <f>VLOOKUP(A155,Prices!A:B,2,FALSE)</f>
        <v>390.54</v>
      </c>
      <c r="G155" s="3">
        <f t="shared" si="5"/>
        <v>0</v>
      </c>
      <c r="H155" s="182">
        <v>8</v>
      </c>
      <c r="I155" s="243" t="s">
        <v>324</v>
      </c>
      <c r="J155" s="230"/>
    </row>
    <row r="156" spans="1:10" s="9" customFormat="1" x14ac:dyDescent="0.25">
      <c r="A156" s="224" t="s">
        <v>325</v>
      </c>
      <c r="B156" s="225" t="s">
        <v>325</v>
      </c>
      <c r="C156" s="226" t="s">
        <v>326</v>
      </c>
      <c r="D156" s="227" t="s">
        <v>326</v>
      </c>
      <c r="E156" s="228" t="s">
        <v>326</v>
      </c>
      <c r="F156" s="6">
        <f>VLOOKUP(A156,Prices!A:B,2,FALSE)</f>
        <v>436.2</v>
      </c>
      <c r="G156" s="3">
        <f t="shared" si="5"/>
        <v>0</v>
      </c>
      <c r="H156" s="182">
        <v>8</v>
      </c>
      <c r="I156" s="243" t="s">
        <v>327</v>
      </c>
      <c r="J156" s="230"/>
    </row>
    <row r="157" spans="1:10" s="9" customFormat="1" x14ac:dyDescent="0.25">
      <c r="A157" s="224" t="s">
        <v>328</v>
      </c>
      <c r="B157" s="225" t="s">
        <v>328</v>
      </c>
      <c r="C157" s="226" t="s">
        <v>329</v>
      </c>
      <c r="D157" s="227" t="s">
        <v>329</v>
      </c>
      <c r="E157" s="228" t="s">
        <v>329</v>
      </c>
      <c r="F157" s="6">
        <f>VLOOKUP(A157,Prices!A:B,2,FALSE)</f>
        <v>482.12</v>
      </c>
      <c r="G157" s="3">
        <f t="shared" si="5"/>
        <v>0</v>
      </c>
      <c r="H157" s="182">
        <v>8</v>
      </c>
      <c r="I157" s="243" t="s">
        <v>330</v>
      </c>
      <c r="J157" s="230"/>
    </row>
    <row r="158" spans="1:10" s="9" customFormat="1" x14ac:dyDescent="0.25">
      <c r="A158" s="224" t="s">
        <v>331</v>
      </c>
      <c r="B158" s="225" t="s">
        <v>331</v>
      </c>
      <c r="C158" s="226" t="s">
        <v>332</v>
      </c>
      <c r="D158" s="227" t="s">
        <v>332</v>
      </c>
      <c r="E158" s="228" t="s">
        <v>332</v>
      </c>
      <c r="F158" s="6">
        <f>VLOOKUP(A158,Prices!A:B,2,FALSE)</f>
        <v>530.32000000000005</v>
      </c>
      <c r="G158" s="3">
        <f t="shared" si="5"/>
        <v>0</v>
      </c>
      <c r="H158" s="182">
        <v>8</v>
      </c>
      <c r="I158" s="243" t="s">
        <v>333</v>
      </c>
      <c r="J158" s="230"/>
    </row>
    <row r="159" spans="1:10" s="9" customFormat="1" x14ac:dyDescent="0.25">
      <c r="A159" s="217" t="s">
        <v>1414</v>
      </c>
      <c r="B159" s="218"/>
      <c r="C159" s="219" t="s">
        <v>1380</v>
      </c>
      <c r="D159" s="220"/>
      <c r="E159" s="221"/>
      <c r="F159" s="4">
        <v>390.18</v>
      </c>
      <c r="G159" s="5">
        <f>F159*$G$10</f>
        <v>0</v>
      </c>
      <c r="H159" s="186">
        <v>16</v>
      </c>
      <c r="I159" s="222" t="s">
        <v>1431</v>
      </c>
      <c r="J159" s="223"/>
    </row>
    <row r="160" spans="1:10" s="9" customFormat="1" x14ac:dyDescent="0.25">
      <c r="A160" s="224" t="s">
        <v>1415</v>
      </c>
      <c r="B160" s="225"/>
      <c r="C160" s="226" t="s">
        <v>1381</v>
      </c>
      <c r="D160" s="227"/>
      <c r="E160" s="228"/>
      <c r="F160" s="6">
        <v>526.75</v>
      </c>
      <c r="G160" s="3">
        <f>F160*$G$10</f>
        <v>0</v>
      </c>
      <c r="H160" s="182">
        <v>11</v>
      </c>
      <c r="I160" s="229" t="s">
        <v>1432</v>
      </c>
      <c r="J160" s="230"/>
    </row>
    <row r="161" spans="1:10" s="9" customFormat="1" x14ac:dyDescent="0.25">
      <c r="A161" s="231" t="s">
        <v>1416</v>
      </c>
      <c r="B161" s="232"/>
      <c r="C161" s="233" t="s">
        <v>1382</v>
      </c>
      <c r="D161" s="234"/>
      <c r="E161" s="235"/>
      <c r="F161" s="163">
        <v>715.34</v>
      </c>
      <c r="G161" s="18">
        <f>F161*$G$10</f>
        <v>0</v>
      </c>
      <c r="H161" s="188">
        <v>11</v>
      </c>
      <c r="I161" s="236" t="s">
        <v>1433</v>
      </c>
      <c r="J161" s="237"/>
    </row>
    <row r="162" spans="1:10" s="9" customFormat="1" x14ac:dyDescent="0.25">
      <c r="A162" s="217" t="s">
        <v>334</v>
      </c>
      <c r="B162" s="218" t="s">
        <v>334</v>
      </c>
      <c r="C162" s="219" t="s">
        <v>335</v>
      </c>
      <c r="D162" s="220" t="s">
        <v>335</v>
      </c>
      <c r="E162" s="221" t="s">
        <v>335</v>
      </c>
      <c r="F162" s="4">
        <f>VLOOKUP(A162,Prices!A:B,2,FALSE)</f>
        <v>275.08999999999997</v>
      </c>
      <c r="G162" s="5">
        <f>F162*$G$10</f>
        <v>0</v>
      </c>
      <c r="H162" s="186">
        <v>11</v>
      </c>
      <c r="I162" s="245" t="s">
        <v>336</v>
      </c>
      <c r="J162" s="223"/>
    </row>
    <row r="163" spans="1:10" s="9" customFormat="1" x14ac:dyDescent="0.25">
      <c r="A163" s="224" t="s">
        <v>337</v>
      </c>
      <c r="B163" s="225" t="s">
        <v>337</v>
      </c>
      <c r="C163" s="226" t="s">
        <v>338</v>
      </c>
      <c r="D163" s="227" t="s">
        <v>338</v>
      </c>
      <c r="E163" s="228" t="s">
        <v>338</v>
      </c>
      <c r="F163" s="6">
        <f>VLOOKUP(A163,Prices!A:B,2,FALSE)</f>
        <v>312.62</v>
      </c>
      <c r="G163" s="3">
        <f t="shared" ref="G163:G175" si="6">F163*$G$10</f>
        <v>0</v>
      </c>
      <c r="H163" s="182">
        <v>11</v>
      </c>
      <c r="I163" s="243" t="s">
        <v>339</v>
      </c>
      <c r="J163" s="230"/>
    </row>
    <row r="164" spans="1:10" s="9" customFormat="1" x14ac:dyDescent="0.25">
      <c r="A164" s="224" t="s">
        <v>340</v>
      </c>
      <c r="B164" s="225" t="s">
        <v>340</v>
      </c>
      <c r="C164" s="226" t="s">
        <v>341</v>
      </c>
      <c r="D164" s="227" t="s">
        <v>341</v>
      </c>
      <c r="E164" s="228" t="s">
        <v>341</v>
      </c>
      <c r="F164" s="6">
        <f>VLOOKUP(A164,Prices!A:B,2,FALSE)</f>
        <v>375.17</v>
      </c>
      <c r="G164" s="3">
        <f t="shared" si="6"/>
        <v>0</v>
      </c>
      <c r="H164" s="182">
        <v>11</v>
      </c>
      <c r="I164" s="243" t="s">
        <v>342</v>
      </c>
      <c r="J164" s="230"/>
    </row>
    <row r="165" spans="1:10" s="9" customFormat="1" x14ac:dyDescent="0.25">
      <c r="A165" s="224" t="s">
        <v>343</v>
      </c>
      <c r="B165" s="225" t="s">
        <v>343</v>
      </c>
      <c r="C165" s="226" t="s">
        <v>344</v>
      </c>
      <c r="D165" s="227" t="s">
        <v>344</v>
      </c>
      <c r="E165" s="228" t="s">
        <v>344</v>
      </c>
      <c r="F165" s="6">
        <f>VLOOKUP(A165,Prices!A:B,2,FALSE)</f>
        <v>443.96</v>
      </c>
      <c r="G165" s="3">
        <f t="shared" si="6"/>
        <v>0</v>
      </c>
      <c r="H165" s="182">
        <v>11</v>
      </c>
      <c r="I165" s="243" t="s">
        <v>345</v>
      </c>
      <c r="J165" s="230"/>
    </row>
    <row r="166" spans="1:10" x14ac:dyDescent="0.25">
      <c r="A166" s="224" t="s">
        <v>346</v>
      </c>
      <c r="B166" s="225" t="s">
        <v>346</v>
      </c>
      <c r="C166" s="226" t="s">
        <v>347</v>
      </c>
      <c r="D166" s="227" t="s">
        <v>347</v>
      </c>
      <c r="E166" s="228" t="s">
        <v>347</v>
      </c>
      <c r="F166" s="6">
        <f>VLOOKUP(A166,Prices!A:B,2,FALSE)</f>
        <v>506.49</v>
      </c>
      <c r="G166" s="3">
        <f t="shared" si="6"/>
        <v>0</v>
      </c>
      <c r="H166" s="182">
        <v>8</v>
      </c>
      <c r="I166" s="243" t="s">
        <v>348</v>
      </c>
      <c r="J166" s="230"/>
    </row>
    <row r="167" spans="1:10" x14ac:dyDescent="0.25">
      <c r="A167" s="224" t="s">
        <v>349</v>
      </c>
      <c r="B167" s="225" t="s">
        <v>349</v>
      </c>
      <c r="C167" s="226" t="s">
        <v>350</v>
      </c>
      <c r="D167" s="227" t="s">
        <v>350</v>
      </c>
      <c r="E167" s="228" t="s">
        <v>350</v>
      </c>
      <c r="F167" s="6">
        <f>VLOOKUP(A167,Prices!A:B,2,FALSE)</f>
        <v>562.78</v>
      </c>
      <c r="G167" s="3">
        <f t="shared" si="6"/>
        <v>0</v>
      </c>
      <c r="H167" s="182">
        <v>8</v>
      </c>
      <c r="I167" s="243" t="s">
        <v>351</v>
      </c>
      <c r="J167" s="230"/>
    </row>
    <row r="168" spans="1:10" x14ac:dyDescent="0.25">
      <c r="A168" s="224" t="s">
        <v>352</v>
      </c>
      <c r="B168" s="225" t="s">
        <v>352</v>
      </c>
      <c r="C168" s="226" t="s">
        <v>353</v>
      </c>
      <c r="D168" s="227" t="s">
        <v>353</v>
      </c>
      <c r="E168" s="228" t="s">
        <v>353</v>
      </c>
      <c r="F168" s="6">
        <f>VLOOKUP(A168,Prices!A:B,2,FALSE)</f>
        <v>626.72</v>
      </c>
      <c r="G168" s="77">
        <f t="shared" si="6"/>
        <v>0</v>
      </c>
      <c r="H168" s="182">
        <v>8</v>
      </c>
      <c r="I168" s="243" t="s">
        <v>354</v>
      </c>
      <c r="J168" s="230"/>
    </row>
    <row r="169" spans="1:10" x14ac:dyDescent="0.25">
      <c r="A169" s="224" t="s">
        <v>355</v>
      </c>
      <c r="B169" s="225" t="s">
        <v>355</v>
      </c>
      <c r="C169" s="233" t="s">
        <v>356</v>
      </c>
      <c r="D169" s="234" t="s">
        <v>356</v>
      </c>
      <c r="E169" s="235" t="s">
        <v>356</v>
      </c>
      <c r="F169" s="163">
        <f>VLOOKUP(A169,Prices!A:B,2,FALSE)</f>
        <v>687.83</v>
      </c>
      <c r="G169" s="77">
        <f t="shared" si="6"/>
        <v>0</v>
      </c>
      <c r="H169" s="188">
        <v>8</v>
      </c>
      <c r="I169" s="239" t="s">
        <v>357</v>
      </c>
      <c r="J169" s="237"/>
    </row>
    <row r="170" spans="1:10" x14ac:dyDescent="0.25">
      <c r="A170" s="217" t="s">
        <v>358</v>
      </c>
      <c r="B170" s="218" t="s">
        <v>358</v>
      </c>
      <c r="C170" s="219" t="s">
        <v>359</v>
      </c>
      <c r="D170" s="220" t="s">
        <v>359</v>
      </c>
      <c r="E170" s="221" t="s">
        <v>359</v>
      </c>
      <c r="F170" s="56">
        <f>VLOOKUP(A170,Prices!A:B,2,FALSE)</f>
        <v>504.98</v>
      </c>
      <c r="G170" s="78">
        <f t="shared" si="6"/>
        <v>0</v>
      </c>
      <c r="H170" s="179">
        <v>11</v>
      </c>
      <c r="I170" s="222" t="s">
        <v>360</v>
      </c>
      <c r="J170" s="223"/>
    </row>
    <row r="171" spans="1:10" x14ac:dyDescent="0.25">
      <c r="A171" s="224" t="s">
        <v>361</v>
      </c>
      <c r="B171" s="225" t="s">
        <v>361</v>
      </c>
      <c r="C171" s="226" t="s">
        <v>362</v>
      </c>
      <c r="D171" s="227" t="s">
        <v>362</v>
      </c>
      <c r="E171" s="228" t="s">
        <v>362</v>
      </c>
      <c r="F171" s="58">
        <f>VLOOKUP(A171,Prices!A:B,2,FALSE)</f>
        <v>597.62</v>
      </c>
      <c r="G171" s="77">
        <f t="shared" si="6"/>
        <v>0</v>
      </c>
      <c r="H171" s="180">
        <v>11</v>
      </c>
      <c r="I171" s="229" t="s">
        <v>363</v>
      </c>
      <c r="J171" s="230"/>
    </row>
    <row r="172" spans="1:10" x14ac:dyDescent="0.25">
      <c r="A172" s="224" t="s">
        <v>364</v>
      </c>
      <c r="B172" s="225" t="s">
        <v>364</v>
      </c>
      <c r="C172" s="226" t="s">
        <v>365</v>
      </c>
      <c r="D172" s="227" t="s">
        <v>365</v>
      </c>
      <c r="E172" s="228" t="s">
        <v>365</v>
      </c>
      <c r="F172" s="6">
        <f>VLOOKUP(A172,Prices!A:B,2,FALSE)</f>
        <v>681.77</v>
      </c>
      <c r="G172" s="3">
        <f t="shared" si="6"/>
        <v>0</v>
      </c>
      <c r="H172" s="182">
        <v>6</v>
      </c>
      <c r="I172" s="243" t="s">
        <v>366</v>
      </c>
      <c r="J172" s="230"/>
    </row>
    <row r="173" spans="1:10" x14ac:dyDescent="0.25">
      <c r="A173" s="224" t="s">
        <v>367</v>
      </c>
      <c r="B173" s="225" t="s">
        <v>367</v>
      </c>
      <c r="C173" s="226" t="s">
        <v>368</v>
      </c>
      <c r="D173" s="227" t="s">
        <v>368</v>
      </c>
      <c r="E173" s="228" t="s">
        <v>368</v>
      </c>
      <c r="F173" s="6">
        <f>VLOOKUP(A173,Prices!A:B,2,FALSE)</f>
        <v>757.5</v>
      </c>
      <c r="G173" s="3">
        <f t="shared" si="6"/>
        <v>0</v>
      </c>
      <c r="H173" s="182">
        <v>6</v>
      </c>
      <c r="I173" s="243" t="s">
        <v>369</v>
      </c>
      <c r="J173" s="230"/>
    </row>
    <row r="174" spans="1:10" s="9" customFormat="1" ht="15.75" customHeight="1" x14ac:dyDescent="0.25">
      <c r="A174" s="224" t="s">
        <v>370</v>
      </c>
      <c r="B174" s="225" t="s">
        <v>370</v>
      </c>
      <c r="C174" s="226" t="s">
        <v>371</v>
      </c>
      <c r="D174" s="227" t="s">
        <v>371</v>
      </c>
      <c r="E174" s="228" t="s">
        <v>371</v>
      </c>
      <c r="F174" s="6">
        <f>VLOOKUP(A174,Prices!A:B,2,FALSE)</f>
        <v>841.68</v>
      </c>
      <c r="G174" s="3">
        <f t="shared" si="6"/>
        <v>0</v>
      </c>
      <c r="H174" s="182">
        <v>6</v>
      </c>
      <c r="I174" s="243" t="s">
        <v>372</v>
      </c>
      <c r="J174" s="230"/>
    </row>
    <row r="175" spans="1:10" s="9" customFormat="1" ht="15.75" customHeight="1" thickBot="1" x14ac:dyDescent="0.3">
      <c r="A175" s="279" t="s">
        <v>373</v>
      </c>
      <c r="B175" s="295" t="s">
        <v>373</v>
      </c>
      <c r="C175" s="281" t="s">
        <v>374</v>
      </c>
      <c r="D175" s="282" t="s">
        <v>374</v>
      </c>
      <c r="E175" s="283" t="s">
        <v>374</v>
      </c>
      <c r="F175" s="8">
        <f>VLOOKUP(A175,Prices!A:B,2,FALSE)</f>
        <v>925.84</v>
      </c>
      <c r="G175" s="7">
        <f t="shared" si="6"/>
        <v>0</v>
      </c>
      <c r="H175" s="184">
        <v>6</v>
      </c>
      <c r="I175" s="296" t="s">
        <v>375</v>
      </c>
      <c r="J175" s="285"/>
    </row>
    <row r="176" spans="1:10" s="9" customFormat="1" x14ac:dyDescent="0.25">
      <c r="A176" s="289"/>
      <c r="B176" s="290"/>
      <c r="C176" s="290"/>
      <c r="D176" s="290"/>
      <c r="E176" s="290"/>
    </row>
    <row r="177" spans="1:10" x14ac:dyDescent="0.25">
      <c r="A177" s="290"/>
      <c r="B177" s="290"/>
      <c r="C177" s="290"/>
      <c r="D177" s="290"/>
      <c r="E177" s="290"/>
      <c r="F177" s="9"/>
      <c r="G177" s="9"/>
      <c r="H177" s="9"/>
      <c r="I177" s="9"/>
      <c r="J177" s="9"/>
    </row>
    <row r="178" spans="1:10" x14ac:dyDescent="0.25">
      <c r="A178" s="290"/>
      <c r="B178" s="290"/>
      <c r="C178" s="290"/>
      <c r="D178" s="290"/>
      <c r="E178" s="290"/>
      <c r="F178" s="9"/>
      <c r="G178" s="9"/>
      <c r="H178" s="9"/>
      <c r="I178" s="9"/>
      <c r="J178" s="9"/>
    </row>
    <row r="179" spans="1:10" x14ac:dyDescent="0.25">
      <c r="A179" s="290"/>
      <c r="B179" s="290"/>
      <c r="C179" s="290"/>
      <c r="D179" s="290"/>
      <c r="E179" s="290"/>
      <c r="F179" s="9"/>
      <c r="G179" s="9"/>
      <c r="H179" s="9"/>
      <c r="I179" s="9"/>
      <c r="J179" s="9"/>
    </row>
    <row r="180" spans="1:10" x14ac:dyDescent="0.25">
      <c r="A180" s="289" t="s">
        <v>87</v>
      </c>
      <c r="B180" s="289"/>
      <c r="C180" s="289"/>
      <c r="D180" s="289"/>
      <c r="E180" s="289"/>
      <c r="F180" s="289"/>
      <c r="G180" s="289"/>
      <c r="H180" s="289"/>
      <c r="I180" s="289"/>
      <c r="J180" s="289"/>
    </row>
    <row r="181" spans="1:10" x14ac:dyDescent="0.25">
      <c r="A181" s="289" t="s">
        <v>88</v>
      </c>
      <c r="B181" s="289"/>
      <c r="C181" s="289"/>
      <c r="D181" s="289"/>
      <c r="E181" s="289"/>
      <c r="F181" s="289"/>
      <c r="G181" s="289"/>
      <c r="H181" s="289"/>
      <c r="I181" s="289"/>
      <c r="J181" s="289"/>
    </row>
    <row r="182" spans="1:10" s="9" customFormat="1" ht="15.75" thickBot="1" x14ac:dyDescent="0.3">
      <c r="A182" s="289" t="s">
        <v>89</v>
      </c>
      <c r="B182" s="289"/>
      <c r="C182" s="289"/>
      <c r="D182" s="289"/>
      <c r="E182" s="289"/>
      <c r="F182" s="289"/>
      <c r="G182" s="289"/>
      <c r="H182" s="289"/>
      <c r="I182" s="289"/>
      <c r="J182" s="289"/>
    </row>
    <row r="183" spans="1:10" s="9" customFormat="1" ht="15.75" thickBot="1" x14ac:dyDescent="0.3">
      <c r="A183" s="291" t="s">
        <v>90</v>
      </c>
      <c r="B183" s="292"/>
      <c r="C183" s="292"/>
      <c r="D183" s="292"/>
      <c r="E183" s="292"/>
      <c r="F183" s="292"/>
      <c r="G183" s="292"/>
      <c r="H183" s="292"/>
      <c r="I183" s="292"/>
      <c r="J183" s="293"/>
    </row>
    <row r="184" spans="1:10" s="9" customFormat="1" ht="18" x14ac:dyDescent="0.25">
      <c r="A184" s="253" t="s">
        <v>820</v>
      </c>
      <c r="B184" s="254"/>
      <c r="C184" s="254"/>
      <c r="D184" s="254"/>
      <c r="E184" s="254"/>
      <c r="F184" s="254"/>
      <c r="G184" s="254"/>
      <c r="H184" s="254"/>
      <c r="I184" s="254"/>
      <c r="J184" s="255"/>
    </row>
    <row r="185" spans="1:10" s="9" customFormat="1" ht="18.75" thickBot="1" x14ac:dyDescent="0.3">
      <c r="A185" s="256" t="s">
        <v>1181</v>
      </c>
      <c r="B185" s="257"/>
      <c r="C185" s="257"/>
      <c r="D185" s="257"/>
      <c r="E185" s="257"/>
      <c r="F185" s="257"/>
      <c r="G185" s="257"/>
      <c r="H185" s="257"/>
      <c r="I185" s="257"/>
      <c r="J185" s="258"/>
    </row>
    <row r="186" spans="1:10" s="9" customFormat="1" ht="18.75" thickBot="1" x14ac:dyDescent="0.3">
      <c r="A186" s="286" t="str">
        <f>A3</f>
        <v>Effective March 21, 2024</v>
      </c>
      <c r="B186" s="287"/>
      <c r="C186" s="287"/>
      <c r="D186" s="287"/>
      <c r="E186" s="287"/>
      <c r="F186" s="287"/>
      <c r="G186" s="287"/>
      <c r="H186" s="287"/>
      <c r="I186" s="287"/>
      <c r="J186" s="288"/>
    </row>
    <row r="187" spans="1:10" s="9" customFormat="1" x14ac:dyDescent="0.25">
      <c r="A187" s="259"/>
      <c r="B187" s="260"/>
      <c r="C187" s="260"/>
      <c r="D187" s="260"/>
      <c r="E187" s="260"/>
      <c r="F187" s="260"/>
      <c r="G187" s="260"/>
      <c r="H187" s="260"/>
      <c r="I187" s="260"/>
      <c r="J187" s="261"/>
    </row>
    <row r="188" spans="1:10" s="9" customFormat="1" x14ac:dyDescent="0.25">
      <c r="A188" s="262"/>
      <c r="B188" s="242"/>
      <c r="C188" s="242"/>
      <c r="D188" s="242"/>
      <c r="E188" s="242"/>
      <c r="F188" s="242"/>
      <c r="G188" s="242"/>
      <c r="H188" s="242"/>
      <c r="I188" s="242"/>
      <c r="J188" s="263"/>
    </row>
    <row r="189" spans="1:10" s="9" customFormat="1" x14ac:dyDescent="0.25">
      <c r="A189" s="262"/>
      <c r="B189" s="242"/>
      <c r="C189" s="242"/>
      <c r="D189" s="242"/>
      <c r="E189" s="242"/>
      <c r="F189" s="242"/>
      <c r="G189" s="242"/>
      <c r="H189" s="242"/>
      <c r="I189" s="242"/>
      <c r="J189" s="263"/>
    </row>
    <row r="190" spans="1:10" s="9" customFormat="1" x14ac:dyDescent="0.25">
      <c r="A190" s="262"/>
      <c r="B190" s="242"/>
      <c r="C190" s="242"/>
      <c r="D190" s="242"/>
      <c r="E190" s="242"/>
      <c r="F190" s="242"/>
      <c r="G190" s="242"/>
      <c r="H190" s="242"/>
      <c r="I190" s="242"/>
      <c r="J190" s="263"/>
    </row>
    <row r="191" spans="1:10" s="9" customFormat="1" ht="15.75" thickBot="1" x14ac:dyDescent="0.3">
      <c r="A191" s="16"/>
      <c r="B191" s="40"/>
      <c r="C191" s="40"/>
      <c r="D191" s="40"/>
      <c r="E191" s="40"/>
      <c r="F191" s="40"/>
      <c r="G191" s="40"/>
      <c r="H191" s="40"/>
      <c r="I191" s="40"/>
      <c r="J191" s="17"/>
    </row>
    <row r="192" spans="1:10" s="9" customFormat="1" ht="15.75" thickBot="1" x14ac:dyDescent="0.3">
      <c r="A192" s="264" t="s">
        <v>0</v>
      </c>
      <c r="B192" s="265"/>
      <c r="C192" s="268" t="s">
        <v>1</v>
      </c>
      <c r="D192" s="268"/>
      <c r="E192" s="268"/>
      <c r="F192" s="38" t="s">
        <v>96</v>
      </c>
      <c r="G192" s="38" t="s">
        <v>2</v>
      </c>
      <c r="H192" s="38" t="s">
        <v>3</v>
      </c>
      <c r="I192" s="264" t="s">
        <v>4</v>
      </c>
      <c r="J192" s="265"/>
    </row>
    <row r="193" spans="1:10" s="9" customFormat="1" ht="15.75" thickBot="1" x14ac:dyDescent="0.3">
      <c r="A193" s="266"/>
      <c r="B193" s="267"/>
      <c r="C193" s="269" t="s">
        <v>6</v>
      </c>
      <c r="D193" s="269"/>
      <c r="E193" s="269"/>
      <c r="F193" s="42" t="s">
        <v>97</v>
      </c>
      <c r="G193" s="69">
        <f>G10</f>
        <v>0</v>
      </c>
      <c r="H193" s="43" t="s">
        <v>8</v>
      </c>
      <c r="I193" s="266"/>
      <c r="J193" s="267"/>
    </row>
    <row r="194" spans="1:10" s="9" customFormat="1" ht="15.75" thickBot="1" x14ac:dyDescent="0.3">
      <c r="A194" s="297" t="s">
        <v>98</v>
      </c>
      <c r="B194" s="247"/>
      <c r="C194" s="247"/>
      <c r="D194" s="247"/>
      <c r="E194" s="247"/>
      <c r="F194" s="247"/>
      <c r="G194" s="247"/>
      <c r="H194" s="247"/>
      <c r="I194" s="247"/>
      <c r="J194" s="298"/>
    </row>
    <row r="195" spans="1:10" s="9" customFormat="1" ht="15.75" thickBot="1" x14ac:dyDescent="0.3">
      <c r="A195" s="297" t="s">
        <v>376</v>
      </c>
      <c r="B195" s="247"/>
      <c r="C195" s="247"/>
      <c r="D195" s="247"/>
      <c r="E195" s="247"/>
      <c r="F195" s="247"/>
      <c r="G195" s="247"/>
      <c r="H195" s="247"/>
      <c r="I195" s="247"/>
      <c r="J195" s="298"/>
    </row>
    <row r="196" spans="1:10" s="9" customFormat="1" x14ac:dyDescent="0.25">
      <c r="A196" s="304" t="s">
        <v>453</v>
      </c>
      <c r="B196" s="305" t="s">
        <v>286</v>
      </c>
      <c r="C196" s="306" t="s">
        <v>377</v>
      </c>
      <c r="D196" s="306" t="s">
        <v>287</v>
      </c>
      <c r="E196" s="306" t="s">
        <v>287</v>
      </c>
      <c r="F196" s="30">
        <f>VLOOKUP(A196,Prices!A:B,2,FALSE)</f>
        <v>212.72</v>
      </c>
      <c r="G196" s="29">
        <f>F196*$G$10</f>
        <v>0</v>
      </c>
      <c r="H196" s="31">
        <v>6</v>
      </c>
      <c r="I196" s="307" t="s">
        <v>288</v>
      </c>
      <c r="J196" s="308"/>
    </row>
    <row r="197" spans="1:10" s="9" customFormat="1" x14ac:dyDescent="0.25">
      <c r="A197" s="299" t="s">
        <v>454</v>
      </c>
      <c r="B197" s="300" t="s">
        <v>289</v>
      </c>
      <c r="C197" s="301" t="s">
        <v>378</v>
      </c>
      <c r="D197" s="301" t="s">
        <v>290</v>
      </c>
      <c r="E197" s="301" t="s">
        <v>290</v>
      </c>
      <c r="F197" s="6">
        <f>VLOOKUP(A197,Prices!A:B,2,FALSE)</f>
        <v>263.27999999999997</v>
      </c>
      <c r="G197" s="3">
        <f t="shared" ref="G197:G203" si="7">F197*$G$10</f>
        <v>0</v>
      </c>
      <c r="H197" s="148">
        <v>6</v>
      </c>
      <c r="I197" s="302" t="s">
        <v>291</v>
      </c>
      <c r="J197" s="303"/>
    </row>
    <row r="198" spans="1:10" s="9" customFormat="1" x14ac:dyDescent="0.25">
      <c r="A198" s="299" t="s">
        <v>455</v>
      </c>
      <c r="B198" s="300" t="s">
        <v>292</v>
      </c>
      <c r="C198" s="301" t="s">
        <v>379</v>
      </c>
      <c r="D198" s="301" t="s">
        <v>293</v>
      </c>
      <c r="E198" s="301" t="s">
        <v>293</v>
      </c>
      <c r="F198" s="6">
        <f>VLOOKUP(A198,Prices!A:B,2,FALSE)</f>
        <v>310.12</v>
      </c>
      <c r="G198" s="3">
        <f t="shared" si="7"/>
        <v>0</v>
      </c>
      <c r="H198" s="148">
        <v>6</v>
      </c>
      <c r="I198" s="302" t="s">
        <v>294</v>
      </c>
      <c r="J198" s="303"/>
    </row>
    <row r="199" spans="1:10" s="9" customFormat="1" x14ac:dyDescent="0.25">
      <c r="A199" s="299" t="s">
        <v>456</v>
      </c>
      <c r="B199" s="300" t="s">
        <v>295</v>
      </c>
      <c r="C199" s="301" t="s">
        <v>380</v>
      </c>
      <c r="D199" s="301" t="s">
        <v>296</v>
      </c>
      <c r="E199" s="301" t="s">
        <v>296</v>
      </c>
      <c r="F199" s="6">
        <f>VLOOKUP(A199,Prices!A:B,2,FALSE)</f>
        <v>359.96</v>
      </c>
      <c r="G199" s="3">
        <f t="shared" si="7"/>
        <v>0</v>
      </c>
      <c r="H199" s="148">
        <v>6</v>
      </c>
      <c r="I199" s="302" t="s">
        <v>297</v>
      </c>
      <c r="J199" s="303"/>
    </row>
    <row r="200" spans="1:10" s="9" customFormat="1" x14ac:dyDescent="0.25">
      <c r="A200" s="299" t="s">
        <v>457</v>
      </c>
      <c r="B200" s="300" t="s">
        <v>298</v>
      </c>
      <c r="C200" s="301" t="s">
        <v>381</v>
      </c>
      <c r="D200" s="301" t="s">
        <v>299</v>
      </c>
      <c r="E200" s="301" t="s">
        <v>299</v>
      </c>
      <c r="F200" s="6">
        <f>VLOOKUP(A200,Prices!A:B,2,FALSE)</f>
        <v>419.98</v>
      </c>
      <c r="G200" s="3">
        <f t="shared" si="7"/>
        <v>0</v>
      </c>
      <c r="H200" s="148">
        <v>6</v>
      </c>
      <c r="I200" s="302" t="s">
        <v>300</v>
      </c>
      <c r="J200" s="303"/>
    </row>
    <row r="201" spans="1:10" s="9" customFormat="1" x14ac:dyDescent="0.25">
      <c r="A201" s="299" t="s">
        <v>458</v>
      </c>
      <c r="B201" s="300" t="s">
        <v>301</v>
      </c>
      <c r="C201" s="301" t="s">
        <v>382</v>
      </c>
      <c r="D201" s="301" t="s">
        <v>302</v>
      </c>
      <c r="E201" s="301" t="s">
        <v>302</v>
      </c>
      <c r="F201" s="6">
        <f>VLOOKUP(A201,Prices!A:B,2,FALSE)</f>
        <v>474.47</v>
      </c>
      <c r="G201" s="3">
        <f t="shared" si="7"/>
        <v>0</v>
      </c>
      <c r="H201" s="148">
        <v>6</v>
      </c>
      <c r="I201" s="302" t="s">
        <v>303</v>
      </c>
      <c r="J201" s="303"/>
    </row>
    <row r="202" spans="1:10" s="9" customFormat="1" x14ac:dyDescent="0.25">
      <c r="A202" s="299" t="s">
        <v>459</v>
      </c>
      <c r="B202" s="300" t="s">
        <v>304</v>
      </c>
      <c r="C202" s="301" t="s">
        <v>383</v>
      </c>
      <c r="D202" s="301" t="s">
        <v>305</v>
      </c>
      <c r="E202" s="301" t="s">
        <v>305</v>
      </c>
      <c r="F202" s="6">
        <f>VLOOKUP(A202,Prices!A:B,2,FALSE)</f>
        <v>499.77</v>
      </c>
      <c r="G202" s="3">
        <f t="shared" si="7"/>
        <v>0</v>
      </c>
      <c r="H202" s="148">
        <v>6</v>
      </c>
      <c r="I202" s="302" t="s">
        <v>306</v>
      </c>
      <c r="J202" s="303"/>
    </row>
    <row r="203" spans="1:10" s="9" customFormat="1" x14ac:dyDescent="0.25">
      <c r="A203" s="309" t="s">
        <v>460</v>
      </c>
      <c r="B203" s="310" t="s">
        <v>307</v>
      </c>
      <c r="C203" s="311" t="s">
        <v>384</v>
      </c>
      <c r="D203" s="311" t="s">
        <v>308</v>
      </c>
      <c r="E203" s="311" t="s">
        <v>308</v>
      </c>
      <c r="F203" s="6">
        <f>VLOOKUP(A203,Prices!A:B,2,FALSE)</f>
        <v>563.76</v>
      </c>
      <c r="G203" s="18">
        <f t="shared" si="7"/>
        <v>0</v>
      </c>
      <c r="H203" s="124">
        <v>6</v>
      </c>
      <c r="I203" s="312" t="s">
        <v>309</v>
      </c>
      <c r="J203" s="313"/>
    </row>
    <row r="204" spans="1:10" s="9" customFormat="1" x14ac:dyDescent="0.25">
      <c r="A204" s="314" t="s">
        <v>385</v>
      </c>
      <c r="B204" s="315" t="s">
        <v>385</v>
      </c>
      <c r="C204" s="301" t="s">
        <v>386</v>
      </c>
      <c r="D204" s="301" t="s">
        <v>386</v>
      </c>
      <c r="E204" s="301" t="s">
        <v>386</v>
      </c>
      <c r="F204" s="4">
        <f>VLOOKUP(A204,Prices!A:B,2,FALSE)</f>
        <v>243.79</v>
      </c>
      <c r="G204" s="5">
        <f>F204*$G$10</f>
        <v>0</v>
      </c>
      <c r="H204" s="148">
        <v>6</v>
      </c>
      <c r="I204" s="302" t="s">
        <v>387</v>
      </c>
      <c r="J204" s="303"/>
    </row>
    <row r="205" spans="1:10" s="9" customFormat="1" x14ac:dyDescent="0.25">
      <c r="A205" s="299" t="s">
        <v>388</v>
      </c>
      <c r="B205" s="300" t="s">
        <v>388</v>
      </c>
      <c r="C205" s="301" t="s">
        <v>389</v>
      </c>
      <c r="D205" s="301" t="s">
        <v>389</v>
      </c>
      <c r="E205" s="301" t="s">
        <v>389</v>
      </c>
      <c r="F205" s="6">
        <f>VLOOKUP(A205,Prices!A:B,2,FALSE)</f>
        <v>280.22000000000003</v>
      </c>
      <c r="G205" s="3">
        <f t="shared" ref="G205:G211" si="8">F205*$G$10</f>
        <v>0</v>
      </c>
      <c r="H205" s="148">
        <v>6</v>
      </c>
      <c r="I205" s="302" t="s">
        <v>390</v>
      </c>
      <c r="J205" s="303"/>
    </row>
    <row r="206" spans="1:10" s="9" customFormat="1" x14ac:dyDescent="0.25">
      <c r="A206" s="299" t="s">
        <v>391</v>
      </c>
      <c r="B206" s="300" t="s">
        <v>391</v>
      </c>
      <c r="C206" s="301" t="s">
        <v>392</v>
      </c>
      <c r="D206" s="301" t="s">
        <v>392</v>
      </c>
      <c r="E206" s="301" t="s">
        <v>392</v>
      </c>
      <c r="F206" s="6">
        <f>VLOOKUP(A206,Prices!A:B,2,FALSE)</f>
        <v>337.76</v>
      </c>
      <c r="G206" s="3">
        <f t="shared" si="8"/>
        <v>0</v>
      </c>
      <c r="H206" s="148">
        <v>6</v>
      </c>
      <c r="I206" s="302" t="s">
        <v>393</v>
      </c>
      <c r="J206" s="303"/>
    </row>
    <row r="207" spans="1:10" s="9" customFormat="1" x14ac:dyDescent="0.25">
      <c r="A207" s="299" t="s">
        <v>394</v>
      </c>
      <c r="B207" s="300" t="s">
        <v>394</v>
      </c>
      <c r="C207" s="301" t="s">
        <v>395</v>
      </c>
      <c r="D207" s="301" t="s">
        <v>395</v>
      </c>
      <c r="E207" s="301" t="s">
        <v>395</v>
      </c>
      <c r="F207" s="6">
        <f>VLOOKUP(A207,Prices!A:B,2,FALSE)</f>
        <v>400.24</v>
      </c>
      <c r="G207" s="3">
        <f t="shared" si="8"/>
        <v>0</v>
      </c>
      <c r="H207" s="148">
        <v>6</v>
      </c>
      <c r="I207" s="302" t="s">
        <v>396</v>
      </c>
      <c r="J207" s="303"/>
    </row>
    <row r="208" spans="1:10" s="9" customFormat="1" x14ac:dyDescent="0.25">
      <c r="A208" s="299" t="s">
        <v>397</v>
      </c>
      <c r="B208" s="300" t="s">
        <v>397</v>
      </c>
      <c r="C208" s="301" t="s">
        <v>398</v>
      </c>
      <c r="D208" s="301" t="s">
        <v>398</v>
      </c>
      <c r="E208" s="301" t="s">
        <v>398</v>
      </c>
      <c r="F208" s="6">
        <f>VLOOKUP(A208,Prices!A:B,2,FALSE)</f>
        <v>457.83</v>
      </c>
      <c r="G208" s="3">
        <f t="shared" si="8"/>
        <v>0</v>
      </c>
      <c r="H208" s="148">
        <v>6</v>
      </c>
      <c r="I208" s="302" t="s">
        <v>399</v>
      </c>
      <c r="J208" s="303"/>
    </row>
    <row r="209" spans="1:10" s="9" customFormat="1" x14ac:dyDescent="0.25">
      <c r="A209" s="299" t="s">
        <v>400</v>
      </c>
      <c r="B209" s="300" t="s">
        <v>400</v>
      </c>
      <c r="C209" s="301" t="s">
        <v>401</v>
      </c>
      <c r="D209" s="301" t="s">
        <v>401</v>
      </c>
      <c r="E209" s="301" t="s">
        <v>401</v>
      </c>
      <c r="F209" s="6">
        <f>VLOOKUP(A209,Prices!A:B,2,FALSE)</f>
        <v>512.71</v>
      </c>
      <c r="G209" s="3">
        <f t="shared" si="8"/>
        <v>0</v>
      </c>
      <c r="H209" s="148">
        <v>6</v>
      </c>
      <c r="I209" s="302" t="s">
        <v>402</v>
      </c>
      <c r="J209" s="303"/>
    </row>
    <row r="210" spans="1:10" s="9" customFormat="1" x14ac:dyDescent="0.25">
      <c r="A210" s="299" t="s">
        <v>403</v>
      </c>
      <c r="B210" s="300" t="s">
        <v>403</v>
      </c>
      <c r="C210" s="301" t="s">
        <v>404</v>
      </c>
      <c r="D210" s="301" t="s">
        <v>404</v>
      </c>
      <c r="E210" s="301" t="s">
        <v>404</v>
      </c>
      <c r="F210" s="6">
        <f>VLOOKUP(A210,Prices!A:B,2,FALSE)</f>
        <v>567.80999999999995</v>
      </c>
      <c r="G210" s="3">
        <f t="shared" si="8"/>
        <v>0</v>
      </c>
      <c r="H210" s="148">
        <v>6</v>
      </c>
      <c r="I210" s="302" t="s">
        <v>405</v>
      </c>
      <c r="J210" s="303"/>
    </row>
    <row r="211" spans="1:10" s="9" customFormat="1" x14ac:dyDescent="0.25">
      <c r="A211" s="309" t="s">
        <v>406</v>
      </c>
      <c r="B211" s="310" t="s">
        <v>406</v>
      </c>
      <c r="C211" s="311" t="s">
        <v>407</v>
      </c>
      <c r="D211" s="311" t="s">
        <v>407</v>
      </c>
      <c r="E211" s="311" t="s">
        <v>407</v>
      </c>
      <c r="F211" s="6">
        <f>VLOOKUP(A211,Prices!A:B,2,FALSE)</f>
        <v>625.33000000000004</v>
      </c>
      <c r="G211" s="18">
        <f t="shared" si="8"/>
        <v>0</v>
      </c>
      <c r="H211" s="124">
        <v>6</v>
      </c>
      <c r="I211" s="312" t="s">
        <v>405</v>
      </c>
      <c r="J211" s="313"/>
    </row>
    <row r="212" spans="1:10" s="9" customFormat="1" x14ac:dyDescent="0.25">
      <c r="A212" s="314" t="s">
        <v>408</v>
      </c>
      <c r="B212" s="315" t="s">
        <v>408</v>
      </c>
      <c r="C212" s="301" t="s">
        <v>409</v>
      </c>
      <c r="D212" s="301" t="s">
        <v>409</v>
      </c>
      <c r="E212" s="301" t="s">
        <v>409</v>
      </c>
      <c r="F212" s="4">
        <f>VLOOKUP(A212,Prices!A:B,2,FALSE)</f>
        <v>310.42</v>
      </c>
      <c r="G212" s="5">
        <f>F212*$G$10</f>
        <v>0</v>
      </c>
      <c r="H212" s="148">
        <v>6</v>
      </c>
      <c r="I212" s="302" t="s">
        <v>410</v>
      </c>
      <c r="J212" s="303"/>
    </row>
    <row r="213" spans="1:10" s="9" customFormat="1" x14ac:dyDescent="0.25">
      <c r="A213" s="299" t="s">
        <v>411</v>
      </c>
      <c r="B213" s="300" t="s">
        <v>411</v>
      </c>
      <c r="C213" s="301" t="s">
        <v>412</v>
      </c>
      <c r="D213" s="301" t="s">
        <v>412</v>
      </c>
      <c r="E213" s="301" t="s">
        <v>412</v>
      </c>
      <c r="F213" s="6">
        <f>VLOOKUP(A213,Prices!A:B,2,FALSE)</f>
        <v>357.54</v>
      </c>
      <c r="G213" s="3">
        <f t="shared" ref="G213:G225" si="9">F213*$G$10</f>
        <v>0</v>
      </c>
      <c r="H213" s="148">
        <v>6</v>
      </c>
      <c r="I213" s="302" t="s">
        <v>413</v>
      </c>
      <c r="J213" s="303"/>
    </row>
    <row r="214" spans="1:10" s="9" customFormat="1" x14ac:dyDescent="0.25">
      <c r="A214" s="299" t="s">
        <v>414</v>
      </c>
      <c r="B214" s="300" t="s">
        <v>414</v>
      </c>
      <c r="C214" s="301" t="s">
        <v>415</v>
      </c>
      <c r="D214" s="301" t="s">
        <v>415</v>
      </c>
      <c r="E214" s="301" t="s">
        <v>415</v>
      </c>
      <c r="F214" s="6">
        <f>VLOOKUP(A214,Prices!A:B,2,FALSE)</f>
        <v>430.7</v>
      </c>
      <c r="G214" s="3">
        <f t="shared" si="9"/>
        <v>0</v>
      </c>
      <c r="H214" s="148">
        <v>6</v>
      </c>
      <c r="I214" s="302" t="s">
        <v>416</v>
      </c>
      <c r="J214" s="303"/>
    </row>
    <row r="215" spans="1:10" x14ac:dyDescent="0.25">
      <c r="A215" s="299" t="s">
        <v>417</v>
      </c>
      <c r="B215" s="300" t="s">
        <v>417</v>
      </c>
      <c r="C215" s="301" t="s">
        <v>418</v>
      </c>
      <c r="D215" s="301" t="s">
        <v>418</v>
      </c>
      <c r="E215" s="301" t="s">
        <v>418</v>
      </c>
      <c r="F215" s="6">
        <f>VLOOKUP(A215,Prices!A:B,2,FALSE)</f>
        <v>510.33</v>
      </c>
      <c r="G215" s="3">
        <f t="shared" si="9"/>
        <v>0</v>
      </c>
      <c r="H215" s="148">
        <v>6</v>
      </c>
      <c r="I215" s="302" t="s">
        <v>419</v>
      </c>
      <c r="J215" s="303"/>
    </row>
    <row r="216" spans="1:10" x14ac:dyDescent="0.25">
      <c r="A216" s="299" t="s">
        <v>420</v>
      </c>
      <c r="B216" s="300" t="s">
        <v>420</v>
      </c>
      <c r="C216" s="301" t="s">
        <v>421</v>
      </c>
      <c r="D216" s="301" t="s">
        <v>421</v>
      </c>
      <c r="E216" s="301" t="s">
        <v>421</v>
      </c>
      <c r="F216" s="6">
        <f>VLOOKUP(A216,Prices!A:B,2,FALSE)</f>
        <v>583.44000000000005</v>
      </c>
      <c r="G216" s="3">
        <f t="shared" si="9"/>
        <v>0</v>
      </c>
      <c r="H216" s="148">
        <v>6</v>
      </c>
      <c r="I216" s="302" t="s">
        <v>422</v>
      </c>
      <c r="J216" s="303"/>
    </row>
    <row r="217" spans="1:10" x14ac:dyDescent="0.25">
      <c r="A217" s="299" t="s">
        <v>423</v>
      </c>
      <c r="B217" s="300" t="s">
        <v>423</v>
      </c>
      <c r="C217" s="301" t="s">
        <v>424</v>
      </c>
      <c r="D217" s="301" t="s">
        <v>424</v>
      </c>
      <c r="E217" s="301" t="s">
        <v>424</v>
      </c>
      <c r="F217" s="6">
        <f>VLOOKUP(A217,Prices!A:B,2,FALSE)</f>
        <v>650.09</v>
      </c>
      <c r="G217" s="3">
        <f t="shared" si="9"/>
        <v>0</v>
      </c>
      <c r="H217" s="148">
        <v>6</v>
      </c>
      <c r="I217" s="302" t="s">
        <v>425</v>
      </c>
      <c r="J217" s="303"/>
    </row>
    <row r="218" spans="1:10" x14ac:dyDescent="0.25">
      <c r="A218" s="299" t="s">
        <v>426</v>
      </c>
      <c r="B218" s="300" t="s">
        <v>426</v>
      </c>
      <c r="C218" s="301" t="s">
        <v>427</v>
      </c>
      <c r="D218" s="301" t="s">
        <v>427</v>
      </c>
      <c r="E218" s="301" t="s">
        <v>427</v>
      </c>
      <c r="F218" s="6">
        <f>VLOOKUP(A218,Prices!A:B,2,FALSE)</f>
        <v>724.72</v>
      </c>
      <c r="G218" s="3">
        <f t="shared" si="9"/>
        <v>0</v>
      </c>
      <c r="H218" s="148">
        <v>6</v>
      </c>
      <c r="I218" s="302" t="s">
        <v>428</v>
      </c>
      <c r="J218" s="303"/>
    </row>
    <row r="219" spans="1:10" x14ac:dyDescent="0.25">
      <c r="A219" s="299" t="s">
        <v>429</v>
      </c>
      <c r="B219" s="300" t="s">
        <v>429</v>
      </c>
      <c r="C219" s="301" t="s">
        <v>430</v>
      </c>
      <c r="D219" s="301" t="s">
        <v>430</v>
      </c>
      <c r="E219" s="301" t="s">
        <v>430</v>
      </c>
      <c r="F219" s="6">
        <f>VLOOKUP(A219,Prices!A:B,2,FALSE)</f>
        <v>796.36</v>
      </c>
      <c r="G219" s="3">
        <f t="shared" si="9"/>
        <v>0</v>
      </c>
      <c r="H219" s="148">
        <v>6</v>
      </c>
      <c r="I219" s="302" t="s">
        <v>431</v>
      </c>
      <c r="J219" s="303"/>
    </row>
    <row r="220" spans="1:10" x14ac:dyDescent="0.25">
      <c r="A220" s="314" t="s">
        <v>432</v>
      </c>
      <c r="B220" s="315" t="s">
        <v>432</v>
      </c>
      <c r="C220" s="316" t="s">
        <v>433</v>
      </c>
      <c r="D220" s="316" t="s">
        <v>433</v>
      </c>
      <c r="E220" s="316" t="s">
        <v>433</v>
      </c>
      <c r="F220" s="4">
        <f>VLOOKUP(A220,Prices!A:B,2,FALSE)</f>
        <v>566.49</v>
      </c>
      <c r="G220" s="5">
        <f t="shared" si="9"/>
        <v>0</v>
      </c>
      <c r="H220" s="123">
        <v>6</v>
      </c>
      <c r="I220" s="317" t="s">
        <v>434</v>
      </c>
      <c r="J220" s="318"/>
    </row>
    <row r="221" spans="1:10" x14ac:dyDescent="0.25">
      <c r="A221" s="299" t="s">
        <v>435</v>
      </c>
      <c r="B221" s="300" t="s">
        <v>435</v>
      </c>
      <c r="C221" s="301" t="s">
        <v>436</v>
      </c>
      <c r="D221" s="301" t="s">
        <v>436</v>
      </c>
      <c r="E221" s="301" t="s">
        <v>436</v>
      </c>
      <c r="F221" s="6">
        <f>VLOOKUP(A221,Prices!A:B,2,FALSE)</f>
        <v>671.1</v>
      </c>
      <c r="G221" s="3">
        <f t="shared" si="9"/>
        <v>0</v>
      </c>
      <c r="H221" s="148">
        <v>6</v>
      </c>
      <c r="I221" s="302" t="s">
        <v>437</v>
      </c>
      <c r="J221" s="303"/>
    </row>
    <row r="222" spans="1:10" x14ac:dyDescent="0.25">
      <c r="A222" s="299" t="s">
        <v>438</v>
      </c>
      <c r="B222" s="300" t="s">
        <v>438</v>
      </c>
      <c r="C222" s="301" t="s">
        <v>439</v>
      </c>
      <c r="D222" s="301" t="s">
        <v>439</v>
      </c>
      <c r="E222" s="301" t="s">
        <v>439</v>
      </c>
      <c r="F222" s="6">
        <f>VLOOKUP(A222,Prices!A:B,2,FALSE)</f>
        <v>766.86</v>
      </c>
      <c r="G222" s="3">
        <f t="shared" si="9"/>
        <v>0</v>
      </c>
      <c r="H222" s="148">
        <v>6</v>
      </c>
      <c r="I222" s="302" t="s">
        <v>440</v>
      </c>
      <c r="J222" s="303"/>
    </row>
    <row r="223" spans="1:10" s="9" customFormat="1" ht="15" customHeight="1" x14ac:dyDescent="0.25">
      <c r="A223" s="299" t="s">
        <v>441</v>
      </c>
      <c r="B223" s="300" t="s">
        <v>441</v>
      </c>
      <c r="C223" s="301" t="s">
        <v>442</v>
      </c>
      <c r="D223" s="301" t="s">
        <v>442</v>
      </c>
      <c r="E223" s="301" t="s">
        <v>442</v>
      </c>
      <c r="F223" s="6">
        <f>VLOOKUP(A223,Prices!A:B,2,FALSE)</f>
        <v>853.96</v>
      </c>
      <c r="G223" s="3">
        <f t="shared" si="9"/>
        <v>0</v>
      </c>
      <c r="H223" s="148">
        <v>6</v>
      </c>
      <c r="I223" s="302" t="s">
        <v>443</v>
      </c>
      <c r="J223" s="303"/>
    </row>
    <row r="224" spans="1:10" s="9" customFormat="1" ht="15.75" customHeight="1" x14ac:dyDescent="0.25">
      <c r="A224" s="299" t="s">
        <v>444</v>
      </c>
      <c r="B224" s="300" t="s">
        <v>444</v>
      </c>
      <c r="C224" s="301" t="s">
        <v>445</v>
      </c>
      <c r="D224" s="301" t="s">
        <v>445</v>
      </c>
      <c r="E224" s="301" t="s">
        <v>445</v>
      </c>
      <c r="F224" s="6">
        <f>VLOOKUP(A224,Prices!A:B,2,FALSE)</f>
        <v>949.77</v>
      </c>
      <c r="G224" s="3">
        <f t="shared" si="9"/>
        <v>0</v>
      </c>
      <c r="H224" s="148">
        <v>6</v>
      </c>
      <c r="I224" s="302" t="s">
        <v>446</v>
      </c>
      <c r="J224" s="303"/>
    </row>
    <row r="225" spans="1:10" s="9" customFormat="1" ht="15.75" customHeight="1" thickBot="1" x14ac:dyDescent="0.3">
      <c r="A225" s="322" t="s">
        <v>447</v>
      </c>
      <c r="B225" s="323" t="s">
        <v>447</v>
      </c>
      <c r="C225" s="324" t="s">
        <v>448</v>
      </c>
      <c r="D225" s="324" t="s">
        <v>448</v>
      </c>
      <c r="E225" s="324" t="s">
        <v>448</v>
      </c>
      <c r="F225" s="8">
        <f>VLOOKUP(A225,Prices!A:B,2,FALSE)</f>
        <v>1045.5899999999999</v>
      </c>
      <c r="G225" s="7">
        <f t="shared" si="9"/>
        <v>0</v>
      </c>
      <c r="H225" s="149">
        <v>6</v>
      </c>
      <c r="I225" s="325" t="s">
        <v>449</v>
      </c>
      <c r="J225" s="326"/>
    </row>
    <row r="226" spans="1:10" s="9" customFormat="1" x14ac:dyDescent="0.25">
      <c r="A226" s="289"/>
      <c r="B226" s="290"/>
      <c r="C226" s="290"/>
      <c r="D226" s="290"/>
      <c r="E226" s="290"/>
    </row>
    <row r="227" spans="1:10" x14ac:dyDescent="0.25">
      <c r="A227" s="290"/>
      <c r="B227" s="290"/>
      <c r="C227" s="290"/>
      <c r="D227" s="290"/>
      <c r="E227" s="290"/>
      <c r="F227" s="9"/>
      <c r="G227" s="9"/>
      <c r="H227" s="9"/>
      <c r="I227" s="9"/>
      <c r="J227" s="9"/>
    </row>
    <row r="228" spans="1:10" x14ac:dyDescent="0.25">
      <c r="A228" s="290"/>
      <c r="B228" s="290"/>
      <c r="C228" s="290"/>
      <c r="D228" s="290"/>
      <c r="E228" s="290"/>
      <c r="F228" s="9"/>
      <c r="G228" s="9"/>
      <c r="H228" s="9"/>
      <c r="I228" s="9"/>
      <c r="J228" s="9"/>
    </row>
    <row r="229" spans="1:10" x14ac:dyDescent="0.25">
      <c r="A229" s="290"/>
      <c r="B229" s="290"/>
      <c r="C229" s="290"/>
      <c r="D229" s="290"/>
      <c r="E229" s="290"/>
      <c r="F229" s="9"/>
      <c r="G229" s="9"/>
      <c r="H229" s="9"/>
      <c r="I229" s="9"/>
      <c r="J229" s="9"/>
    </row>
    <row r="230" spans="1:10" x14ac:dyDescent="0.25">
      <c r="A230" s="289" t="s">
        <v>87</v>
      </c>
      <c r="B230" s="289"/>
      <c r="C230" s="289"/>
      <c r="D230" s="289"/>
      <c r="E230" s="289"/>
      <c r="F230" s="289"/>
      <c r="G230" s="289"/>
      <c r="H230" s="289"/>
      <c r="I230" s="289"/>
      <c r="J230" s="289"/>
    </row>
    <row r="231" spans="1:10" x14ac:dyDescent="0.25">
      <c r="A231" s="289" t="s">
        <v>88</v>
      </c>
      <c r="B231" s="289"/>
      <c r="C231" s="289"/>
      <c r="D231" s="289"/>
      <c r="E231" s="289"/>
      <c r="F231" s="289"/>
      <c r="G231" s="289"/>
      <c r="H231" s="289"/>
      <c r="I231" s="289"/>
      <c r="J231" s="289"/>
    </row>
    <row r="232" spans="1:10" s="9" customFormat="1" ht="15.75" thickBot="1" x14ac:dyDescent="0.3">
      <c r="A232" s="289" t="s">
        <v>89</v>
      </c>
      <c r="B232" s="289"/>
      <c r="C232" s="289"/>
      <c r="D232" s="289"/>
      <c r="E232" s="289"/>
      <c r="F232" s="289"/>
      <c r="G232" s="289"/>
      <c r="H232" s="289"/>
      <c r="I232" s="289"/>
      <c r="J232" s="289"/>
    </row>
    <row r="233" spans="1:10" s="9" customFormat="1" ht="15.75" thickBot="1" x14ac:dyDescent="0.3">
      <c r="A233" s="291" t="s">
        <v>90</v>
      </c>
      <c r="B233" s="292"/>
      <c r="C233" s="292"/>
      <c r="D233" s="292"/>
      <c r="E233" s="292"/>
      <c r="F233" s="292"/>
      <c r="G233" s="292"/>
      <c r="H233" s="292"/>
      <c r="I233" s="292"/>
      <c r="J233" s="293"/>
    </row>
    <row r="234" spans="1:10" s="9" customFormat="1" ht="18" x14ac:dyDescent="0.25">
      <c r="A234" s="253" t="s">
        <v>820</v>
      </c>
      <c r="B234" s="254"/>
      <c r="C234" s="254"/>
      <c r="D234" s="254"/>
      <c r="E234" s="254"/>
      <c r="F234" s="254"/>
      <c r="G234" s="254"/>
      <c r="H234" s="254"/>
      <c r="I234" s="254"/>
      <c r="J234" s="255"/>
    </row>
    <row r="235" spans="1:10" s="9" customFormat="1" ht="18.75" thickBot="1" x14ac:dyDescent="0.3">
      <c r="A235" s="256" t="s">
        <v>1182</v>
      </c>
      <c r="B235" s="257"/>
      <c r="C235" s="257"/>
      <c r="D235" s="257"/>
      <c r="E235" s="257"/>
      <c r="F235" s="257"/>
      <c r="G235" s="257"/>
      <c r="H235" s="257"/>
      <c r="I235" s="257"/>
      <c r="J235" s="258"/>
    </row>
    <row r="236" spans="1:10" s="9" customFormat="1" ht="18.75" thickBot="1" x14ac:dyDescent="0.3">
      <c r="A236" s="286" t="str">
        <f>A3</f>
        <v>Effective March 21, 2024</v>
      </c>
      <c r="B236" s="287"/>
      <c r="C236" s="287"/>
      <c r="D236" s="287"/>
      <c r="E236" s="287"/>
      <c r="F236" s="287"/>
      <c r="G236" s="287"/>
      <c r="H236" s="287"/>
      <c r="I236" s="287"/>
      <c r="J236" s="288"/>
    </row>
    <row r="237" spans="1:10" s="9" customFormat="1" x14ac:dyDescent="0.25">
      <c r="A237" s="259"/>
      <c r="B237" s="260"/>
      <c r="C237" s="260"/>
      <c r="D237" s="260"/>
      <c r="E237" s="260"/>
      <c r="F237" s="260"/>
      <c r="G237" s="260"/>
      <c r="H237" s="260"/>
      <c r="I237" s="260"/>
      <c r="J237" s="261"/>
    </row>
    <row r="238" spans="1:10" s="9" customFormat="1" x14ac:dyDescent="0.25">
      <c r="A238" s="262"/>
      <c r="B238" s="242"/>
      <c r="C238" s="242"/>
      <c r="D238" s="242"/>
      <c r="E238" s="242"/>
      <c r="F238" s="242"/>
      <c r="G238" s="242"/>
      <c r="H238" s="242"/>
      <c r="I238" s="242"/>
      <c r="J238" s="263"/>
    </row>
    <row r="239" spans="1:10" s="9" customFormat="1" x14ac:dyDescent="0.25">
      <c r="A239" s="262"/>
      <c r="B239" s="242"/>
      <c r="C239" s="242"/>
      <c r="D239" s="242"/>
      <c r="E239" s="242"/>
      <c r="F239" s="242"/>
      <c r="G239" s="242"/>
      <c r="H239" s="242"/>
      <c r="I239" s="242"/>
      <c r="J239" s="263"/>
    </row>
    <row r="240" spans="1:10" s="9" customFormat="1" x14ac:dyDescent="0.25">
      <c r="A240" s="262"/>
      <c r="B240" s="242"/>
      <c r="C240" s="242"/>
      <c r="D240" s="242"/>
      <c r="E240" s="242"/>
      <c r="F240" s="242"/>
      <c r="G240" s="242"/>
      <c r="H240" s="242"/>
      <c r="I240" s="242"/>
      <c r="J240" s="263"/>
    </row>
    <row r="241" spans="1:10" s="9" customFormat="1" ht="15.75" thickBot="1" x14ac:dyDescent="0.3">
      <c r="A241" s="16"/>
      <c r="B241" s="40"/>
      <c r="C241" s="40"/>
      <c r="D241" s="40"/>
      <c r="E241" s="40"/>
      <c r="F241" s="40"/>
      <c r="G241" s="40"/>
      <c r="H241" s="40"/>
      <c r="I241" s="40"/>
      <c r="J241" s="17"/>
    </row>
    <row r="242" spans="1:10" s="9" customFormat="1" x14ac:dyDescent="0.25">
      <c r="A242" s="39"/>
      <c r="B242" s="19"/>
      <c r="C242" s="36"/>
      <c r="D242" s="36"/>
      <c r="E242" s="36"/>
      <c r="F242" s="20"/>
      <c r="G242" s="21"/>
      <c r="H242" s="19"/>
      <c r="I242" s="44"/>
      <c r="J242" s="44"/>
    </row>
    <row r="243" spans="1:10" s="9" customFormat="1" x14ac:dyDescent="0.25">
      <c r="A243" s="319" t="s">
        <v>78</v>
      </c>
      <c r="B243" s="320"/>
      <c r="C243" s="321"/>
    </row>
    <row r="244" spans="1:10" s="9" customFormat="1" x14ac:dyDescent="0.25">
      <c r="A244" s="10"/>
    </row>
    <row r="245" spans="1:10" s="9" customFormat="1" x14ac:dyDescent="0.25">
      <c r="A245" s="11" t="s">
        <v>492</v>
      </c>
    </row>
    <row r="246" spans="1:10" s="9" customFormat="1" x14ac:dyDescent="0.25">
      <c r="A246" s="11" t="s">
        <v>701</v>
      </c>
    </row>
    <row r="247" spans="1:10" s="9" customFormat="1" x14ac:dyDescent="0.25">
      <c r="A247" s="11" t="s">
        <v>79</v>
      </c>
      <c r="B247" s="11"/>
      <c r="C247" s="11"/>
      <c r="D247" s="11"/>
      <c r="E247" s="11"/>
    </row>
    <row r="248" spans="1:10" s="9" customFormat="1" x14ac:dyDescent="0.25">
      <c r="A248" s="12" t="s">
        <v>80</v>
      </c>
      <c r="B248" s="11"/>
      <c r="C248" s="11"/>
      <c r="D248" s="11"/>
      <c r="E248" s="11"/>
    </row>
    <row r="249" spans="1:10" x14ac:dyDescent="0.25">
      <c r="A249" s="11" t="s">
        <v>81</v>
      </c>
      <c r="B249" s="11"/>
      <c r="C249" s="11"/>
      <c r="D249" s="11"/>
      <c r="E249" s="11"/>
      <c r="F249" s="9"/>
      <c r="G249" s="9"/>
      <c r="H249" s="9"/>
      <c r="I249" s="9"/>
      <c r="J249" s="9"/>
    </row>
    <row r="250" spans="1:10" x14ac:dyDescent="0.25">
      <c r="A250" s="11" t="s">
        <v>82</v>
      </c>
      <c r="B250" s="11"/>
      <c r="C250" s="11"/>
      <c r="D250" s="11"/>
      <c r="E250" s="11"/>
      <c r="F250" s="9"/>
      <c r="G250" s="9"/>
      <c r="H250" s="9"/>
      <c r="I250" s="9"/>
      <c r="J250" s="9"/>
    </row>
    <row r="251" spans="1:10" x14ac:dyDescent="0.25">
      <c r="A251" s="11" t="s">
        <v>83</v>
      </c>
      <c r="B251" s="11"/>
      <c r="C251" s="11"/>
      <c r="D251" s="11"/>
      <c r="E251" s="11"/>
      <c r="F251" s="9"/>
      <c r="G251" s="9"/>
      <c r="H251" s="9"/>
      <c r="I251" s="9"/>
      <c r="J251" s="9"/>
    </row>
    <row r="252" spans="1:10" x14ac:dyDescent="0.25">
      <c r="A252" s="11"/>
      <c r="B252" s="11"/>
      <c r="C252" s="11"/>
      <c r="D252" s="11"/>
      <c r="E252" s="11"/>
      <c r="F252" s="9"/>
      <c r="G252" s="9"/>
      <c r="H252" s="9"/>
      <c r="I252" s="9"/>
      <c r="J252" s="9"/>
    </row>
    <row r="253" spans="1:10" x14ac:dyDescent="0.25">
      <c r="A253" s="13" t="s">
        <v>84</v>
      </c>
      <c r="B253" s="14"/>
      <c r="C253" s="11"/>
      <c r="D253" s="11"/>
      <c r="E253" s="11"/>
      <c r="F253" s="9"/>
      <c r="G253" s="9"/>
      <c r="H253" s="9"/>
      <c r="I253" s="9"/>
      <c r="J253" s="9"/>
    </row>
    <row r="254" spans="1:10" x14ac:dyDescent="0.25">
      <c r="A254" s="15"/>
      <c r="B254" s="11"/>
      <c r="C254" s="11"/>
      <c r="D254" s="11"/>
      <c r="E254" s="11"/>
      <c r="F254" s="9"/>
      <c r="G254" s="9"/>
      <c r="H254" s="9"/>
      <c r="I254" s="9"/>
      <c r="J254" s="9"/>
    </row>
    <row r="255" spans="1:10" x14ac:dyDescent="0.25">
      <c r="A255" s="11" t="s">
        <v>85</v>
      </c>
      <c r="B255" s="11"/>
      <c r="C255" s="11"/>
      <c r="D255" s="11"/>
      <c r="E255" s="11"/>
      <c r="F255" s="9"/>
      <c r="G255" s="9"/>
      <c r="H255" s="9"/>
      <c r="I255" s="9"/>
      <c r="J255" s="9"/>
    </row>
    <row r="256" spans="1:10" x14ac:dyDescent="0.25">
      <c r="A256" s="12" t="s">
        <v>450</v>
      </c>
      <c r="B256" s="11"/>
      <c r="C256" s="11"/>
      <c r="D256" s="11"/>
      <c r="E256" s="11"/>
      <c r="F256" s="9"/>
      <c r="G256" s="9"/>
      <c r="H256" s="9"/>
      <c r="I256" s="9"/>
      <c r="J256" s="9"/>
    </row>
    <row r="257" spans="1:10" x14ac:dyDescent="0.25">
      <c r="A257" s="12" t="s">
        <v>451</v>
      </c>
      <c r="B257" s="11"/>
      <c r="C257" s="11"/>
      <c r="D257" s="11"/>
      <c r="E257" s="11"/>
      <c r="F257" s="9"/>
      <c r="G257" s="9"/>
      <c r="H257" s="9"/>
      <c r="I257" s="9"/>
      <c r="J257" s="9"/>
    </row>
    <row r="258" spans="1:10" x14ac:dyDescent="0.25">
      <c r="A258" s="12" t="s">
        <v>86</v>
      </c>
      <c r="B258" s="11"/>
      <c r="C258" s="11"/>
      <c r="D258" s="11"/>
      <c r="E258" s="11"/>
      <c r="F258" s="9"/>
      <c r="G258" s="9"/>
      <c r="H258" s="9"/>
      <c r="I258" s="9"/>
      <c r="J258" s="9"/>
    </row>
    <row r="259" spans="1:10" x14ac:dyDescent="0.25">
      <c r="A259" s="22" t="s">
        <v>93</v>
      </c>
      <c r="B259" s="22"/>
      <c r="C259" s="22"/>
      <c r="D259" s="22"/>
      <c r="E259" s="22"/>
      <c r="F259" s="9"/>
      <c r="G259" s="9"/>
      <c r="H259" s="9"/>
      <c r="I259" s="9"/>
      <c r="J259" s="9"/>
    </row>
    <row r="260" spans="1:10" x14ac:dyDescent="0.25">
      <c r="A260" s="9" t="s">
        <v>452</v>
      </c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289"/>
      <c r="B276" s="290"/>
      <c r="C276" s="290"/>
      <c r="D276" s="290"/>
      <c r="E276" s="290"/>
      <c r="F276" s="9"/>
      <c r="G276" s="9"/>
      <c r="H276" s="9"/>
      <c r="I276" s="9"/>
      <c r="J276" s="9"/>
    </row>
    <row r="277" spans="1:10" x14ac:dyDescent="0.25">
      <c r="A277" s="290"/>
      <c r="B277" s="290"/>
      <c r="C277" s="290"/>
      <c r="D277" s="290"/>
      <c r="E277" s="290"/>
      <c r="F277" s="9"/>
      <c r="G277" s="9"/>
      <c r="H277" s="9"/>
      <c r="I277" s="9"/>
      <c r="J277" s="9"/>
    </row>
    <row r="278" spans="1:10" x14ac:dyDescent="0.25">
      <c r="A278" s="290"/>
      <c r="B278" s="290"/>
      <c r="C278" s="290"/>
      <c r="D278" s="290"/>
      <c r="E278" s="290"/>
      <c r="F278" s="9"/>
      <c r="G278" s="9"/>
      <c r="H278" s="9"/>
      <c r="I278" s="9"/>
      <c r="J278" s="9"/>
    </row>
    <row r="279" spans="1:10" x14ac:dyDescent="0.25">
      <c r="A279" s="290"/>
      <c r="B279" s="290"/>
      <c r="C279" s="290"/>
      <c r="D279" s="290"/>
      <c r="E279" s="290"/>
      <c r="F279" s="9"/>
      <c r="G279" s="9"/>
      <c r="H279" s="9"/>
      <c r="I279" s="9"/>
      <c r="J279" s="9"/>
    </row>
    <row r="280" spans="1:10" x14ac:dyDescent="0.25">
      <c r="A280" s="289" t="s">
        <v>87</v>
      </c>
      <c r="B280" s="289"/>
      <c r="C280" s="289"/>
      <c r="D280" s="289"/>
      <c r="E280" s="289"/>
      <c r="F280" s="289"/>
      <c r="G280" s="289"/>
      <c r="H280" s="289"/>
      <c r="I280" s="289"/>
      <c r="J280" s="289"/>
    </row>
    <row r="281" spans="1:10" x14ac:dyDescent="0.25">
      <c r="A281" s="289" t="s">
        <v>88</v>
      </c>
      <c r="B281" s="289"/>
      <c r="C281" s="289"/>
      <c r="D281" s="289"/>
      <c r="E281" s="289"/>
      <c r="F281" s="289"/>
      <c r="G281" s="289"/>
      <c r="H281" s="289"/>
      <c r="I281" s="289"/>
      <c r="J281" s="289"/>
    </row>
    <row r="282" spans="1:10" ht="15.75" thickBot="1" x14ac:dyDescent="0.3">
      <c r="A282" s="289" t="s">
        <v>89</v>
      </c>
      <c r="B282" s="289"/>
      <c r="C282" s="289"/>
      <c r="D282" s="289"/>
      <c r="E282" s="289"/>
      <c r="F282" s="289"/>
      <c r="G282" s="289"/>
      <c r="H282" s="289"/>
      <c r="I282" s="289"/>
      <c r="J282" s="289"/>
    </row>
    <row r="283" spans="1:10" ht="15.75" thickBot="1" x14ac:dyDescent="0.3">
      <c r="A283" s="291" t="s">
        <v>90</v>
      </c>
      <c r="B283" s="292"/>
      <c r="C283" s="292"/>
      <c r="D283" s="292"/>
      <c r="E283" s="292"/>
      <c r="F283" s="292"/>
      <c r="G283" s="292"/>
      <c r="H283" s="292"/>
      <c r="I283" s="292"/>
      <c r="J283" s="293"/>
    </row>
    <row r="284" spans="1:10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</row>
  </sheetData>
  <mergeCells count="529">
    <mergeCell ref="I15:J15"/>
    <mergeCell ref="A24:B24"/>
    <mergeCell ref="C24:E24"/>
    <mergeCell ref="I24:J24"/>
    <mergeCell ref="A25:B25"/>
    <mergeCell ref="C25:E25"/>
    <mergeCell ref="I25:J25"/>
    <mergeCell ref="A26:B26"/>
    <mergeCell ref="C26:E26"/>
    <mergeCell ref="I26:J26"/>
    <mergeCell ref="A20:B20"/>
    <mergeCell ref="C20:E20"/>
    <mergeCell ref="I20:J20"/>
    <mergeCell ref="A21:B21"/>
    <mergeCell ref="C21:E21"/>
    <mergeCell ref="I21:J21"/>
    <mergeCell ref="A18:B18"/>
    <mergeCell ref="C18:E18"/>
    <mergeCell ref="I18:J18"/>
    <mergeCell ref="A19:B19"/>
    <mergeCell ref="C19:E19"/>
    <mergeCell ref="I19:J19"/>
    <mergeCell ref="A281:J281"/>
    <mergeCell ref="A282:J282"/>
    <mergeCell ref="A283:J283"/>
    <mergeCell ref="A184:J184"/>
    <mergeCell ref="A235:J235"/>
    <mergeCell ref="A236:J236"/>
    <mergeCell ref="A237:J240"/>
    <mergeCell ref="A243:C243"/>
    <mergeCell ref="A276:E279"/>
    <mergeCell ref="A280:J280"/>
    <mergeCell ref="A226:E229"/>
    <mergeCell ref="A230:J230"/>
    <mergeCell ref="A231:J231"/>
    <mergeCell ref="A232:J232"/>
    <mergeCell ref="A233:J233"/>
    <mergeCell ref="A234:J234"/>
    <mergeCell ref="A224:B224"/>
    <mergeCell ref="C224:E224"/>
    <mergeCell ref="I224:J224"/>
    <mergeCell ref="A225:B225"/>
    <mergeCell ref="C225:E225"/>
    <mergeCell ref="I225:J225"/>
    <mergeCell ref="A222:B222"/>
    <mergeCell ref="C222:E222"/>
    <mergeCell ref="I222:J222"/>
    <mergeCell ref="A223:B223"/>
    <mergeCell ref="C223:E223"/>
    <mergeCell ref="I223:J223"/>
    <mergeCell ref="A220:B220"/>
    <mergeCell ref="C220:E220"/>
    <mergeCell ref="I220:J220"/>
    <mergeCell ref="A221:B221"/>
    <mergeCell ref="C221:E221"/>
    <mergeCell ref="I221:J221"/>
    <mergeCell ref="A218:B218"/>
    <mergeCell ref="C218:E218"/>
    <mergeCell ref="I218:J218"/>
    <mergeCell ref="A219:B219"/>
    <mergeCell ref="C219:E219"/>
    <mergeCell ref="I219:J219"/>
    <mergeCell ref="A216:B216"/>
    <mergeCell ref="C216:E216"/>
    <mergeCell ref="I216:J216"/>
    <mergeCell ref="A217:B217"/>
    <mergeCell ref="C217:E217"/>
    <mergeCell ref="I217:J217"/>
    <mergeCell ref="A214:B214"/>
    <mergeCell ref="C214:E214"/>
    <mergeCell ref="I214:J214"/>
    <mergeCell ref="A215:B215"/>
    <mergeCell ref="C215:E215"/>
    <mergeCell ref="I215:J215"/>
    <mergeCell ref="A212:B212"/>
    <mergeCell ref="C212:E212"/>
    <mergeCell ref="I212:J212"/>
    <mergeCell ref="A213:B213"/>
    <mergeCell ref="C213:E213"/>
    <mergeCell ref="I213:J213"/>
    <mergeCell ref="A210:B210"/>
    <mergeCell ref="C210:E210"/>
    <mergeCell ref="I210:J210"/>
    <mergeCell ref="A211:B211"/>
    <mergeCell ref="C211:E211"/>
    <mergeCell ref="I211:J211"/>
    <mergeCell ref="A208:B208"/>
    <mergeCell ref="C208:E208"/>
    <mergeCell ref="I208:J208"/>
    <mergeCell ref="A209:B209"/>
    <mergeCell ref="C209:E209"/>
    <mergeCell ref="I209:J209"/>
    <mergeCell ref="A206:B206"/>
    <mergeCell ref="C206:E206"/>
    <mergeCell ref="I206:J206"/>
    <mergeCell ref="A207:B207"/>
    <mergeCell ref="C207:E207"/>
    <mergeCell ref="I207:J207"/>
    <mergeCell ref="A204:B204"/>
    <mergeCell ref="C204:E204"/>
    <mergeCell ref="I204:J204"/>
    <mergeCell ref="A205:B205"/>
    <mergeCell ref="C205:E205"/>
    <mergeCell ref="I205:J205"/>
    <mergeCell ref="A202:B202"/>
    <mergeCell ref="C202:E202"/>
    <mergeCell ref="I202:J202"/>
    <mergeCell ref="A203:B203"/>
    <mergeCell ref="C203:E203"/>
    <mergeCell ref="I203:J203"/>
    <mergeCell ref="A200:B200"/>
    <mergeCell ref="C200:E200"/>
    <mergeCell ref="I200:J200"/>
    <mergeCell ref="A201:B201"/>
    <mergeCell ref="C201:E201"/>
    <mergeCell ref="I201:J201"/>
    <mergeCell ref="A198:B198"/>
    <mergeCell ref="C198:E198"/>
    <mergeCell ref="I198:J198"/>
    <mergeCell ref="A199:B199"/>
    <mergeCell ref="C199:E199"/>
    <mergeCell ref="I199:J199"/>
    <mergeCell ref="A194:J194"/>
    <mergeCell ref="A195:J195"/>
    <mergeCell ref="A196:B196"/>
    <mergeCell ref="C196:E196"/>
    <mergeCell ref="I196:J196"/>
    <mergeCell ref="A197:B197"/>
    <mergeCell ref="C197:E197"/>
    <mergeCell ref="I197:J197"/>
    <mergeCell ref="A186:J186"/>
    <mergeCell ref="A187:J190"/>
    <mergeCell ref="A192:B193"/>
    <mergeCell ref="C192:E192"/>
    <mergeCell ref="I192:J193"/>
    <mergeCell ref="C193:E193"/>
    <mergeCell ref="A176:E179"/>
    <mergeCell ref="A180:J180"/>
    <mergeCell ref="A181:J181"/>
    <mergeCell ref="A182:J182"/>
    <mergeCell ref="A183:J183"/>
    <mergeCell ref="A185:J185"/>
    <mergeCell ref="A174:B174"/>
    <mergeCell ref="C174:E174"/>
    <mergeCell ref="I174:J174"/>
    <mergeCell ref="A175:B175"/>
    <mergeCell ref="C175:E175"/>
    <mergeCell ref="I175:J175"/>
    <mergeCell ref="A172:B172"/>
    <mergeCell ref="C172:E172"/>
    <mergeCell ref="I172:J172"/>
    <mergeCell ref="A173:B173"/>
    <mergeCell ref="C173:E173"/>
    <mergeCell ref="I173:J173"/>
    <mergeCell ref="A170:B170"/>
    <mergeCell ref="C170:E170"/>
    <mergeCell ref="I170:J170"/>
    <mergeCell ref="A171:B171"/>
    <mergeCell ref="C171:E171"/>
    <mergeCell ref="I171:J171"/>
    <mergeCell ref="A168:B168"/>
    <mergeCell ref="C168:E168"/>
    <mergeCell ref="I168:J168"/>
    <mergeCell ref="A169:B169"/>
    <mergeCell ref="C169:E169"/>
    <mergeCell ref="I169:J169"/>
    <mergeCell ref="A166:B166"/>
    <mergeCell ref="C166:E166"/>
    <mergeCell ref="I166:J166"/>
    <mergeCell ref="A167:B167"/>
    <mergeCell ref="C167:E167"/>
    <mergeCell ref="I167:J167"/>
    <mergeCell ref="A164:B164"/>
    <mergeCell ref="C164:E164"/>
    <mergeCell ref="I164:J164"/>
    <mergeCell ref="A165:B165"/>
    <mergeCell ref="C165:E165"/>
    <mergeCell ref="I165:J165"/>
    <mergeCell ref="A162:B162"/>
    <mergeCell ref="C162:E162"/>
    <mergeCell ref="I162:J162"/>
    <mergeCell ref="A163:B163"/>
    <mergeCell ref="C163:E163"/>
    <mergeCell ref="I163:J163"/>
    <mergeCell ref="A157:B157"/>
    <mergeCell ref="C157:E157"/>
    <mergeCell ref="I157:J157"/>
    <mergeCell ref="A158:B158"/>
    <mergeCell ref="C158:E158"/>
    <mergeCell ref="I158:J158"/>
    <mergeCell ref="A159:B159"/>
    <mergeCell ref="C159:E159"/>
    <mergeCell ref="I159:J159"/>
    <mergeCell ref="A160:B160"/>
    <mergeCell ref="C160:E160"/>
    <mergeCell ref="I160:J160"/>
    <mergeCell ref="A161:B161"/>
    <mergeCell ref="C161:E161"/>
    <mergeCell ref="I161:J161"/>
    <mergeCell ref="A155:B155"/>
    <mergeCell ref="C155:E155"/>
    <mergeCell ref="I155:J155"/>
    <mergeCell ref="A156:B156"/>
    <mergeCell ref="C156:E156"/>
    <mergeCell ref="I156:J156"/>
    <mergeCell ref="A153:B153"/>
    <mergeCell ref="C153:E153"/>
    <mergeCell ref="I153:J153"/>
    <mergeCell ref="A154:B154"/>
    <mergeCell ref="C154:E154"/>
    <mergeCell ref="I154:J154"/>
    <mergeCell ref="A151:B151"/>
    <mergeCell ref="C151:E151"/>
    <mergeCell ref="I151:J151"/>
    <mergeCell ref="A152:B152"/>
    <mergeCell ref="C152:E152"/>
    <mergeCell ref="I152:J152"/>
    <mergeCell ref="A146:B146"/>
    <mergeCell ref="C146:E146"/>
    <mergeCell ref="I146:J146"/>
    <mergeCell ref="A147:B147"/>
    <mergeCell ref="C147:E147"/>
    <mergeCell ref="I147:J147"/>
    <mergeCell ref="A148:B148"/>
    <mergeCell ref="C148:E148"/>
    <mergeCell ref="I148:J148"/>
    <mergeCell ref="A149:B149"/>
    <mergeCell ref="C149:E149"/>
    <mergeCell ref="I149:J149"/>
    <mergeCell ref="A150:B150"/>
    <mergeCell ref="C150:E150"/>
    <mergeCell ref="I150:J150"/>
    <mergeCell ref="A144:B144"/>
    <mergeCell ref="C144:E144"/>
    <mergeCell ref="I144:J144"/>
    <mergeCell ref="A145:B145"/>
    <mergeCell ref="C145:E145"/>
    <mergeCell ref="I145:J145"/>
    <mergeCell ref="A142:B142"/>
    <mergeCell ref="C142:E142"/>
    <mergeCell ref="I142:J142"/>
    <mergeCell ref="A143:B143"/>
    <mergeCell ref="C143:E143"/>
    <mergeCell ref="I143:J143"/>
    <mergeCell ref="A135:J135"/>
    <mergeCell ref="A136:J136"/>
    <mergeCell ref="A140:B140"/>
    <mergeCell ref="C140:E140"/>
    <mergeCell ref="I140:J140"/>
    <mergeCell ref="A141:B141"/>
    <mergeCell ref="C141:E141"/>
    <mergeCell ref="I141:J141"/>
    <mergeCell ref="A126:J126"/>
    <mergeCell ref="A127:J127"/>
    <mergeCell ref="A128:J131"/>
    <mergeCell ref="A133:B134"/>
    <mergeCell ref="C133:E133"/>
    <mergeCell ref="I133:J134"/>
    <mergeCell ref="C134:E134"/>
    <mergeCell ref="A137:B137"/>
    <mergeCell ref="C137:E137"/>
    <mergeCell ref="I137:J137"/>
    <mergeCell ref="A138:B138"/>
    <mergeCell ref="C138:E138"/>
    <mergeCell ref="I138:J138"/>
    <mergeCell ref="A139:B139"/>
    <mergeCell ref="C139:E139"/>
    <mergeCell ref="I139:J139"/>
    <mergeCell ref="A117:E120"/>
    <mergeCell ref="A121:J121"/>
    <mergeCell ref="A122:J122"/>
    <mergeCell ref="A123:J123"/>
    <mergeCell ref="A124:J124"/>
    <mergeCell ref="A125:J125"/>
    <mergeCell ref="A115:B115"/>
    <mergeCell ref="C115:E115"/>
    <mergeCell ref="I115:J115"/>
    <mergeCell ref="A116:B116"/>
    <mergeCell ref="C116:E116"/>
    <mergeCell ref="I116:J116"/>
    <mergeCell ref="A113:B113"/>
    <mergeCell ref="C113:E113"/>
    <mergeCell ref="I113:J113"/>
    <mergeCell ref="A114:B114"/>
    <mergeCell ref="C114:E114"/>
    <mergeCell ref="I114:J114"/>
    <mergeCell ref="A111:B111"/>
    <mergeCell ref="C111:E111"/>
    <mergeCell ref="I111:J111"/>
    <mergeCell ref="A112:B112"/>
    <mergeCell ref="C112:E112"/>
    <mergeCell ref="I112:J112"/>
    <mergeCell ref="A108:B108"/>
    <mergeCell ref="C108:E108"/>
    <mergeCell ref="I108:J108"/>
    <mergeCell ref="A105:B105"/>
    <mergeCell ref="C105:E105"/>
    <mergeCell ref="I105:J105"/>
    <mergeCell ref="A106:B106"/>
    <mergeCell ref="C106:E106"/>
    <mergeCell ref="I106:J106"/>
    <mergeCell ref="A95:B95"/>
    <mergeCell ref="C95:E95"/>
    <mergeCell ref="I95:J95"/>
    <mergeCell ref="A92:B92"/>
    <mergeCell ref="C92:E92"/>
    <mergeCell ref="I92:J92"/>
    <mergeCell ref="A93:B93"/>
    <mergeCell ref="C93:E93"/>
    <mergeCell ref="I93:J93"/>
    <mergeCell ref="A81:B81"/>
    <mergeCell ref="C81:E81"/>
    <mergeCell ref="I81:J81"/>
    <mergeCell ref="A82:B82"/>
    <mergeCell ref="C82:E82"/>
    <mergeCell ref="I82:J82"/>
    <mergeCell ref="A79:B79"/>
    <mergeCell ref="C79:E79"/>
    <mergeCell ref="I79:J79"/>
    <mergeCell ref="A80:B80"/>
    <mergeCell ref="C80:E80"/>
    <mergeCell ref="I80:J80"/>
    <mergeCell ref="A77:B77"/>
    <mergeCell ref="C77:E77"/>
    <mergeCell ref="I77:J77"/>
    <mergeCell ref="A78:B78"/>
    <mergeCell ref="C78:E78"/>
    <mergeCell ref="I78:J78"/>
    <mergeCell ref="A70:J70"/>
    <mergeCell ref="A71:J71"/>
    <mergeCell ref="A75:B75"/>
    <mergeCell ref="C75:E75"/>
    <mergeCell ref="I75:J75"/>
    <mergeCell ref="A76:B76"/>
    <mergeCell ref="C76:E76"/>
    <mergeCell ref="I76:J76"/>
    <mergeCell ref="A72:B72"/>
    <mergeCell ref="C72:E72"/>
    <mergeCell ref="I72:J72"/>
    <mergeCell ref="A73:B73"/>
    <mergeCell ref="C73:E73"/>
    <mergeCell ref="I73:J73"/>
    <mergeCell ref="A74:B74"/>
    <mergeCell ref="C74:E74"/>
    <mergeCell ref="I74:J74"/>
    <mergeCell ref="A61:J61"/>
    <mergeCell ref="A62:J62"/>
    <mergeCell ref="A63:J66"/>
    <mergeCell ref="A68:B69"/>
    <mergeCell ref="C68:E68"/>
    <mergeCell ref="I68:J69"/>
    <mergeCell ref="C69:E69"/>
    <mergeCell ref="A52:E55"/>
    <mergeCell ref="A56:J56"/>
    <mergeCell ref="A57:J57"/>
    <mergeCell ref="A58:J58"/>
    <mergeCell ref="A59:J59"/>
    <mergeCell ref="A60:J60"/>
    <mergeCell ref="A50:B50"/>
    <mergeCell ref="C50:E50"/>
    <mergeCell ref="I50:J50"/>
    <mergeCell ref="A51:B51"/>
    <mergeCell ref="C51:E51"/>
    <mergeCell ref="I51:J51"/>
    <mergeCell ref="A48:B48"/>
    <mergeCell ref="C48:E48"/>
    <mergeCell ref="I48:J48"/>
    <mergeCell ref="A49:B49"/>
    <mergeCell ref="C49:E49"/>
    <mergeCell ref="I49:J49"/>
    <mergeCell ref="A46:B46"/>
    <mergeCell ref="C46:E46"/>
    <mergeCell ref="I46:J46"/>
    <mergeCell ref="A47:B47"/>
    <mergeCell ref="C47:E47"/>
    <mergeCell ref="I47:J47"/>
    <mergeCell ref="A44:B44"/>
    <mergeCell ref="C44:E44"/>
    <mergeCell ref="I44:J44"/>
    <mergeCell ref="A45:B45"/>
    <mergeCell ref="C45:E45"/>
    <mergeCell ref="I45:J45"/>
    <mergeCell ref="A42:B42"/>
    <mergeCell ref="C42:E42"/>
    <mergeCell ref="I42:J42"/>
    <mergeCell ref="A43:B43"/>
    <mergeCell ref="C43:E43"/>
    <mergeCell ref="I43:J43"/>
    <mergeCell ref="A40:B40"/>
    <mergeCell ref="C40:E40"/>
    <mergeCell ref="I40:J40"/>
    <mergeCell ref="A41:B41"/>
    <mergeCell ref="C41:E41"/>
    <mergeCell ref="I41:J41"/>
    <mergeCell ref="A38:B38"/>
    <mergeCell ref="C38:E38"/>
    <mergeCell ref="I38:J38"/>
    <mergeCell ref="A39:B39"/>
    <mergeCell ref="C39:E39"/>
    <mergeCell ref="I39:J39"/>
    <mergeCell ref="A33:B33"/>
    <mergeCell ref="C33:E33"/>
    <mergeCell ref="I33:J33"/>
    <mergeCell ref="A34:B34"/>
    <mergeCell ref="C34:E34"/>
    <mergeCell ref="I34:J34"/>
    <mergeCell ref="A35:B35"/>
    <mergeCell ref="C35:E35"/>
    <mergeCell ref="I35:J35"/>
    <mergeCell ref="A36:B36"/>
    <mergeCell ref="C36:E36"/>
    <mergeCell ref="I36:J36"/>
    <mergeCell ref="A37:B37"/>
    <mergeCell ref="C37:E37"/>
    <mergeCell ref="I37:J37"/>
    <mergeCell ref="A31:B31"/>
    <mergeCell ref="C31:E31"/>
    <mergeCell ref="I31:J31"/>
    <mergeCell ref="A32:B32"/>
    <mergeCell ref="C32:E32"/>
    <mergeCell ref="I32:J32"/>
    <mergeCell ref="A29:B29"/>
    <mergeCell ref="C29:E29"/>
    <mergeCell ref="I29:J29"/>
    <mergeCell ref="A30:B30"/>
    <mergeCell ref="C30:E30"/>
    <mergeCell ref="I30:J30"/>
    <mergeCell ref="A27:B27"/>
    <mergeCell ref="C27:E27"/>
    <mergeCell ref="I27:J27"/>
    <mergeCell ref="A28:B28"/>
    <mergeCell ref="C28:E28"/>
    <mergeCell ref="I28:J28"/>
    <mergeCell ref="A22:B22"/>
    <mergeCell ref="C22:E22"/>
    <mergeCell ref="I22:J22"/>
    <mergeCell ref="A23:B23"/>
    <mergeCell ref="C23:E23"/>
    <mergeCell ref="I23:J23"/>
    <mergeCell ref="A11:J11"/>
    <mergeCell ref="A12:J12"/>
    <mergeCell ref="A16:B16"/>
    <mergeCell ref="C16:E16"/>
    <mergeCell ref="I16:J16"/>
    <mergeCell ref="A17:B17"/>
    <mergeCell ref="C17:E17"/>
    <mergeCell ref="I17:J17"/>
    <mergeCell ref="A1:J1"/>
    <mergeCell ref="A2:J2"/>
    <mergeCell ref="A4:J7"/>
    <mergeCell ref="A9:B10"/>
    <mergeCell ref="C9:E9"/>
    <mergeCell ref="I9:J10"/>
    <mergeCell ref="C10:E10"/>
    <mergeCell ref="A3:J3"/>
    <mergeCell ref="A13:B13"/>
    <mergeCell ref="C13:E13"/>
    <mergeCell ref="I13:J13"/>
    <mergeCell ref="A14:B14"/>
    <mergeCell ref="C14:E14"/>
    <mergeCell ref="I14:J14"/>
    <mergeCell ref="A15:B15"/>
    <mergeCell ref="C15:E15"/>
    <mergeCell ref="A83:B83"/>
    <mergeCell ref="A84:B84"/>
    <mergeCell ref="C83:E83"/>
    <mergeCell ref="C84:E84"/>
    <mergeCell ref="I83:J83"/>
    <mergeCell ref="I84:J84"/>
    <mergeCell ref="A96:B96"/>
    <mergeCell ref="C96:E96"/>
    <mergeCell ref="I96:J96"/>
    <mergeCell ref="A90:B90"/>
    <mergeCell ref="C90:E90"/>
    <mergeCell ref="I90:J90"/>
    <mergeCell ref="A91:B91"/>
    <mergeCell ref="C91:E91"/>
    <mergeCell ref="I91:J91"/>
    <mergeCell ref="A88:B88"/>
    <mergeCell ref="C88:E88"/>
    <mergeCell ref="I88:J88"/>
    <mergeCell ref="A89:B89"/>
    <mergeCell ref="C89:E89"/>
    <mergeCell ref="I89:J89"/>
    <mergeCell ref="A94:B94"/>
    <mergeCell ref="C94:E94"/>
    <mergeCell ref="I94:J94"/>
    <mergeCell ref="A97:B97"/>
    <mergeCell ref="C97:E97"/>
    <mergeCell ref="I97:J97"/>
    <mergeCell ref="A109:B109"/>
    <mergeCell ref="C109:E109"/>
    <mergeCell ref="I109:J109"/>
    <mergeCell ref="A110:B110"/>
    <mergeCell ref="C110:E110"/>
    <mergeCell ref="I110:J110"/>
    <mergeCell ref="A103:B103"/>
    <mergeCell ref="C103:E103"/>
    <mergeCell ref="I103:J103"/>
    <mergeCell ref="A104:B104"/>
    <mergeCell ref="C104:E104"/>
    <mergeCell ref="I104:J104"/>
    <mergeCell ref="A101:B101"/>
    <mergeCell ref="C101:E101"/>
    <mergeCell ref="I101:J101"/>
    <mergeCell ref="A102:B102"/>
    <mergeCell ref="C102:E102"/>
    <mergeCell ref="I102:J102"/>
    <mergeCell ref="A107:B107"/>
    <mergeCell ref="C107:E107"/>
    <mergeCell ref="I107:J107"/>
    <mergeCell ref="A85:B85"/>
    <mergeCell ref="C85:E85"/>
    <mergeCell ref="I85:J85"/>
    <mergeCell ref="A86:B86"/>
    <mergeCell ref="C86:E86"/>
    <mergeCell ref="I86:J86"/>
    <mergeCell ref="A87:B87"/>
    <mergeCell ref="C87:E87"/>
    <mergeCell ref="I87:J87"/>
    <mergeCell ref="A98:B98"/>
    <mergeCell ref="C98:E98"/>
    <mergeCell ref="I98:J98"/>
    <mergeCell ref="A99:B99"/>
    <mergeCell ref="C99:E99"/>
    <mergeCell ref="I99:J99"/>
    <mergeCell ref="A100:B100"/>
    <mergeCell ref="C100:E100"/>
    <mergeCell ref="I100:J100"/>
  </mergeCells>
  <pageMargins left="0.7" right="0.7" top="0.75" bottom="0.75" header="0.3" footer="0.3"/>
  <pageSetup scale="84" orientation="portrait" r:id="rId1"/>
  <rowBreaks count="4" manualBreakCount="4">
    <brk id="59" max="16383" man="1"/>
    <brk id="123" max="9" man="1"/>
    <brk id="173" max="16383" man="1"/>
    <brk id="2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30"/>
  <sheetViews>
    <sheetView zoomScale="85" zoomScaleNormal="85" workbookViewId="0">
      <pane ySplit="11" topLeftCell="A12" activePane="bottomLeft" state="frozen"/>
      <selection pane="bottomLeft" activeCell="C43" sqref="C43:E43"/>
    </sheetView>
  </sheetViews>
  <sheetFormatPr defaultColWidth="9.140625" defaultRowHeight="15" x14ac:dyDescent="0.25"/>
  <cols>
    <col min="1" max="5" width="9.140625" style="9"/>
    <col min="6" max="6" width="12.85546875" style="9" bestFit="1" customWidth="1"/>
    <col min="7" max="7" width="10.5703125" style="9" bestFit="1" customWidth="1"/>
    <col min="8" max="8" width="9.140625" style="9"/>
    <col min="9" max="9" width="13.5703125" style="36" customWidth="1"/>
    <col min="10" max="10" width="2.42578125" style="9" customWidth="1"/>
    <col min="11" max="12" width="9.140625" style="9"/>
    <col min="13" max="13" width="10.5703125" style="9" bestFit="1" customWidth="1"/>
    <col min="14" max="17" width="9.140625" style="9"/>
    <col min="18" max="18" width="10.5703125" style="9" bestFit="1" customWidth="1"/>
    <col min="19" max="16384" width="9.140625" style="9"/>
  </cols>
  <sheetData>
    <row r="1" spans="1:91" ht="15.75" x14ac:dyDescent="0.25">
      <c r="A1" s="336" t="s">
        <v>820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91" ht="16.5" thickBot="1" x14ac:dyDescent="0.3">
      <c r="A2" s="339" t="s">
        <v>1183</v>
      </c>
      <c r="B2" s="340"/>
      <c r="C2" s="340"/>
      <c r="D2" s="340"/>
      <c r="E2" s="340"/>
      <c r="F2" s="340"/>
      <c r="G2" s="340"/>
      <c r="H2" s="340"/>
      <c r="I2" s="340"/>
      <c r="J2" s="341"/>
    </row>
    <row r="3" spans="1:91" ht="16.5" thickBot="1" x14ac:dyDescent="0.3">
      <c r="A3" s="342" t="str">
        <f>'Standard Line Sets'!A3:J3</f>
        <v>Effective March 21, 2024</v>
      </c>
      <c r="B3" s="270"/>
      <c r="C3" s="270"/>
      <c r="D3" s="270"/>
      <c r="E3" s="270"/>
      <c r="F3" s="270"/>
      <c r="G3" s="270"/>
      <c r="H3" s="270"/>
      <c r="I3" s="270"/>
      <c r="J3" s="271"/>
    </row>
    <row r="4" spans="1:91" x14ac:dyDescent="0.25">
      <c r="A4" s="46"/>
      <c r="J4" s="47"/>
    </row>
    <row r="5" spans="1:91" x14ac:dyDescent="0.25">
      <c r="A5" s="46"/>
      <c r="J5" s="47"/>
    </row>
    <row r="6" spans="1:91" x14ac:dyDescent="0.25">
      <c r="A6" s="46"/>
      <c r="J6" s="47"/>
    </row>
    <row r="7" spans="1:91" x14ac:dyDescent="0.25">
      <c r="A7" s="46"/>
      <c r="J7" s="47"/>
    </row>
    <row r="8" spans="1:91" ht="15.75" thickBot="1" x14ac:dyDescent="0.3">
      <c r="A8" s="48"/>
      <c r="B8" s="49"/>
      <c r="C8" s="49"/>
      <c r="D8" s="49"/>
      <c r="E8" s="49"/>
      <c r="F8" s="49"/>
      <c r="G8" s="49"/>
      <c r="H8" s="49"/>
      <c r="I8" s="40"/>
      <c r="J8" s="50"/>
    </row>
    <row r="9" spans="1:91" x14ac:dyDescent="0.25">
      <c r="A9" s="264" t="s">
        <v>0</v>
      </c>
      <c r="B9" s="265"/>
      <c r="C9" s="268" t="s">
        <v>1</v>
      </c>
      <c r="D9" s="268"/>
      <c r="E9" s="268"/>
      <c r="F9" s="268" t="s">
        <v>95</v>
      </c>
      <c r="G9" s="38" t="s">
        <v>2</v>
      </c>
      <c r="H9" s="373" t="s">
        <v>1332</v>
      </c>
      <c r="I9" s="264" t="s">
        <v>4</v>
      </c>
      <c r="J9" s="265"/>
    </row>
    <row r="10" spans="1:91" ht="15.75" thickBot="1" x14ac:dyDescent="0.3">
      <c r="A10" s="353"/>
      <c r="B10" s="354"/>
      <c r="C10" s="269" t="s">
        <v>686</v>
      </c>
      <c r="D10" s="269"/>
      <c r="E10" s="269"/>
      <c r="F10" s="269"/>
      <c r="G10" s="1"/>
      <c r="H10" s="374"/>
      <c r="I10" s="353"/>
      <c r="J10" s="354"/>
    </row>
    <row r="11" spans="1:91" ht="15.75" thickBot="1" x14ac:dyDescent="0.3">
      <c r="A11" s="266"/>
      <c r="B11" s="267"/>
      <c r="C11" s="372"/>
      <c r="D11" s="372"/>
      <c r="E11" s="372"/>
      <c r="F11" s="372"/>
      <c r="G11" s="23">
        <v>0</v>
      </c>
      <c r="H11" s="375"/>
      <c r="I11" s="266"/>
      <c r="J11" s="267"/>
    </row>
    <row r="12" spans="1:91" ht="15.75" thickBot="1" x14ac:dyDescent="0.3">
      <c r="A12" s="246" t="s">
        <v>955</v>
      </c>
      <c r="B12" s="247"/>
      <c r="C12" s="247"/>
      <c r="D12" s="247"/>
      <c r="E12" s="247"/>
      <c r="F12" s="247"/>
      <c r="G12" s="247"/>
      <c r="H12" s="247"/>
      <c r="I12" s="247"/>
      <c r="J12" s="248"/>
    </row>
    <row r="13" spans="1:91" ht="15.75" thickBot="1" x14ac:dyDescent="0.3">
      <c r="A13" s="246" t="s">
        <v>954</v>
      </c>
      <c r="B13" s="247"/>
      <c r="C13" s="247"/>
      <c r="D13" s="247"/>
      <c r="E13" s="247"/>
      <c r="F13" s="247"/>
      <c r="G13" s="247"/>
      <c r="H13" s="247"/>
      <c r="I13" s="247"/>
      <c r="J13" s="248"/>
    </row>
    <row r="14" spans="1:91" customFormat="1" x14ac:dyDescent="0.25">
      <c r="A14" s="272" t="s">
        <v>1443</v>
      </c>
      <c r="B14" s="376"/>
      <c r="C14" s="274" t="s">
        <v>1368</v>
      </c>
      <c r="D14" s="260"/>
      <c r="E14" s="275"/>
      <c r="F14" s="197">
        <v>292.34545600000001</v>
      </c>
      <c r="G14" s="29">
        <f>F14*$G$11</f>
        <v>0</v>
      </c>
      <c r="H14" s="190">
        <v>16</v>
      </c>
      <c r="I14" s="294" t="s">
        <v>1463</v>
      </c>
      <c r="J14" s="27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</row>
    <row r="15" spans="1:91" customFormat="1" x14ac:dyDescent="0.25">
      <c r="A15" s="224" t="s">
        <v>1444</v>
      </c>
      <c r="B15" s="241"/>
      <c r="C15" s="226" t="s">
        <v>1369</v>
      </c>
      <c r="D15" s="227"/>
      <c r="E15" s="228"/>
      <c r="F15" s="84">
        <v>404.15086399999996</v>
      </c>
      <c r="G15" s="3">
        <f>F15*$G$11</f>
        <v>0</v>
      </c>
      <c r="H15" s="182">
        <v>11</v>
      </c>
      <c r="I15" s="229" t="s">
        <v>1464</v>
      </c>
      <c r="J15" s="23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</row>
    <row r="16" spans="1:91" customFormat="1" x14ac:dyDescent="0.25">
      <c r="A16" s="231" t="s">
        <v>1445</v>
      </c>
      <c r="B16" s="238"/>
      <c r="C16" s="233" t="s">
        <v>1370</v>
      </c>
      <c r="D16" s="234"/>
      <c r="E16" s="235"/>
      <c r="F16" s="200">
        <v>524.22427199999993</v>
      </c>
      <c r="G16" s="18">
        <f>F16*$G$11</f>
        <v>0</v>
      </c>
      <c r="H16" s="188">
        <v>11</v>
      </c>
      <c r="I16" s="236" t="s">
        <v>1465</v>
      </c>
      <c r="J16" s="23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</row>
    <row r="17" spans="1:91" ht="15" customHeight="1" x14ac:dyDescent="0.25">
      <c r="A17" s="368" t="s">
        <v>953</v>
      </c>
      <c r="B17" s="221"/>
      <c r="C17" s="358" t="s">
        <v>71</v>
      </c>
      <c r="D17" s="359"/>
      <c r="E17" s="218"/>
      <c r="F17" s="199">
        <f>VLOOKUP(A17,Prices!A:B,2,FALSE)</f>
        <v>195.65</v>
      </c>
      <c r="G17" s="52">
        <f>F17*$G$11</f>
        <v>0</v>
      </c>
      <c r="H17" s="187">
        <v>16</v>
      </c>
      <c r="I17" s="331" t="s">
        <v>1292</v>
      </c>
      <c r="J17" s="365"/>
      <c r="M17" s="89"/>
    </row>
    <row r="18" spans="1:91" ht="15" customHeight="1" x14ac:dyDescent="0.25">
      <c r="A18" s="262" t="s">
        <v>952</v>
      </c>
      <c r="B18" s="228"/>
      <c r="C18" s="349" t="s">
        <v>845</v>
      </c>
      <c r="D18" s="252"/>
      <c r="E18" s="225"/>
      <c r="F18" s="84">
        <f>VLOOKUP(A18,Prices!A:B,2,FALSE)</f>
        <v>245.28</v>
      </c>
      <c r="G18" s="51">
        <f t="shared" ref="G18:G49" si="0">F18*$G$11</f>
        <v>0</v>
      </c>
      <c r="H18" s="183">
        <v>16</v>
      </c>
      <c r="I18" s="327" t="s">
        <v>1293</v>
      </c>
      <c r="J18" s="328"/>
      <c r="M18" s="89"/>
    </row>
    <row r="19" spans="1:91" ht="15" customHeight="1" x14ac:dyDescent="0.25">
      <c r="A19" s="262" t="s">
        <v>951</v>
      </c>
      <c r="B19" s="228"/>
      <c r="C19" s="349" t="s">
        <v>73</v>
      </c>
      <c r="D19" s="252"/>
      <c r="E19" s="225"/>
      <c r="F19" s="84">
        <f>VLOOKUP(A19,Prices!A:B,2,FALSE)</f>
        <v>281.10000000000002</v>
      </c>
      <c r="G19" s="51">
        <f t="shared" si="0"/>
        <v>0</v>
      </c>
      <c r="H19" s="183">
        <v>16</v>
      </c>
      <c r="I19" s="327" t="s">
        <v>1294</v>
      </c>
      <c r="J19" s="328"/>
      <c r="M19" s="89"/>
    </row>
    <row r="20" spans="1:91" ht="15" customHeight="1" x14ac:dyDescent="0.25">
      <c r="A20" s="262" t="s">
        <v>950</v>
      </c>
      <c r="B20" s="228"/>
      <c r="C20" s="349" t="s">
        <v>475</v>
      </c>
      <c r="D20" s="252"/>
      <c r="E20" s="225"/>
      <c r="F20" s="84">
        <f>VLOOKUP(A20,Prices!A:B,2,FALSE)</f>
        <v>324.7</v>
      </c>
      <c r="G20" s="51">
        <f t="shared" si="0"/>
        <v>0</v>
      </c>
      <c r="H20" s="183">
        <v>16</v>
      </c>
      <c r="I20" s="327" t="s">
        <v>1295</v>
      </c>
      <c r="J20" s="328"/>
      <c r="M20" s="89"/>
    </row>
    <row r="21" spans="1:91" ht="15" customHeight="1" x14ac:dyDescent="0.25">
      <c r="A21" s="262" t="s">
        <v>949</v>
      </c>
      <c r="B21" s="228"/>
      <c r="C21" s="349" t="s">
        <v>75</v>
      </c>
      <c r="D21" s="252"/>
      <c r="E21" s="225"/>
      <c r="F21" s="84">
        <f>VLOOKUP(A21,Prices!A:B,2,FALSE)</f>
        <v>388.61</v>
      </c>
      <c r="G21" s="51">
        <f t="shared" si="0"/>
        <v>0</v>
      </c>
      <c r="H21" s="183">
        <v>11</v>
      </c>
      <c r="I21" s="327" t="s">
        <v>1296</v>
      </c>
      <c r="J21" s="328"/>
      <c r="M21" s="89"/>
    </row>
    <row r="22" spans="1:91" ht="15" customHeight="1" x14ac:dyDescent="0.25">
      <c r="A22" s="262" t="s">
        <v>948</v>
      </c>
      <c r="B22" s="228"/>
      <c r="C22" s="349" t="s">
        <v>846</v>
      </c>
      <c r="D22" s="252"/>
      <c r="E22" s="225"/>
      <c r="F22" s="84">
        <f>VLOOKUP(A22,Prices!A:B,2,FALSE)</f>
        <v>436.19</v>
      </c>
      <c r="G22" s="51">
        <f t="shared" si="0"/>
        <v>0</v>
      </c>
      <c r="H22" s="183">
        <v>11</v>
      </c>
      <c r="I22" s="327" t="s">
        <v>1297</v>
      </c>
      <c r="J22" s="328"/>
      <c r="M22" s="89"/>
    </row>
    <row r="23" spans="1:91" ht="15" customHeight="1" x14ac:dyDescent="0.25">
      <c r="A23" s="262" t="s">
        <v>947</v>
      </c>
      <c r="B23" s="228"/>
      <c r="C23" s="349" t="s">
        <v>77</v>
      </c>
      <c r="D23" s="252"/>
      <c r="E23" s="225"/>
      <c r="F23" s="84">
        <f>VLOOKUP(A23,Prices!A:B,2,FALSE)</f>
        <v>504.06</v>
      </c>
      <c r="G23" s="51">
        <f t="shared" si="0"/>
        <v>0</v>
      </c>
      <c r="H23" s="183">
        <v>11</v>
      </c>
      <c r="I23" s="327" t="s">
        <v>1298</v>
      </c>
      <c r="J23" s="328"/>
      <c r="M23" s="89"/>
    </row>
    <row r="24" spans="1:91" ht="15" customHeight="1" x14ac:dyDescent="0.25">
      <c r="A24" s="262" t="s">
        <v>946</v>
      </c>
      <c r="B24" s="228"/>
      <c r="C24" s="349" t="s">
        <v>728</v>
      </c>
      <c r="D24" s="252"/>
      <c r="E24" s="225"/>
      <c r="F24" s="84">
        <f>VLOOKUP(A24,Prices!A:B,2,FALSE)</f>
        <v>750.59</v>
      </c>
      <c r="G24" s="51">
        <f t="shared" si="0"/>
        <v>0</v>
      </c>
      <c r="H24" s="183">
        <v>8</v>
      </c>
      <c r="I24" s="327" t="s">
        <v>1299</v>
      </c>
      <c r="J24" s="328"/>
      <c r="M24" s="89"/>
    </row>
    <row r="25" spans="1:91" ht="15" customHeight="1" x14ac:dyDescent="0.25">
      <c r="A25" s="364" t="s">
        <v>945</v>
      </c>
      <c r="B25" s="235"/>
      <c r="C25" s="366" t="s">
        <v>729</v>
      </c>
      <c r="D25" s="367"/>
      <c r="E25" s="232"/>
      <c r="F25" s="200">
        <f>VLOOKUP(A25,Prices!A:B,2,FALSE)</f>
        <v>1166.1600000000001</v>
      </c>
      <c r="G25" s="128">
        <f t="shared" si="0"/>
        <v>0</v>
      </c>
      <c r="H25" s="189">
        <v>6</v>
      </c>
      <c r="I25" s="334" t="s">
        <v>1300</v>
      </c>
      <c r="J25" s="363"/>
      <c r="M25" s="89"/>
    </row>
    <row r="26" spans="1:91" customFormat="1" x14ac:dyDescent="0.25">
      <c r="A26" s="217" t="s">
        <v>1446</v>
      </c>
      <c r="B26" s="218"/>
      <c r="C26" s="219" t="s">
        <v>1371</v>
      </c>
      <c r="D26" s="220"/>
      <c r="E26" s="221"/>
      <c r="F26" s="199">
        <v>326.56395200000003</v>
      </c>
      <c r="G26" s="5">
        <f t="shared" si="0"/>
        <v>0</v>
      </c>
      <c r="H26" s="186">
        <v>16</v>
      </c>
      <c r="I26" s="222" t="s">
        <v>1466</v>
      </c>
      <c r="J26" s="223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</row>
    <row r="27" spans="1:91" customFormat="1" x14ac:dyDescent="0.25">
      <c r="A27" s="224" t="s">
        <v>1447</v>
      </c>
      <c r="B27" s="225"/>
      <c r="C27" s="226" t="s">
        <v>1372</v>
      </c>
      <c r="D27" s="227"/>
      <c r="E27" s="228"/>
      <c r="F27" s="84">
        <v>439.20718399999998</v>
      </c>
      <c r="G27" s="3">
        <f t="shared" si="0"/>
        <v>0</v>
      </c>
      <c r="H27" s="182">
        <v>11</v>
      </c>
      <c r="I27" s="229" t="s">
        <v>1467</v>
      </c>
      <c r="J27" s="23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</row>
    <row r="28" spans="1:91" customFormat="1" x14ac:dyDescent="0.25">
      <c r="A28" s="231" t="s">
        <v>1448</v>
      </c>
      <c r="B28" s="232"/>
      <c r="C28" s="233" t="s">
        <v>1373</v>
      </c>
      <c r="D28" s="234"/>
      <c r="E28" s="235"/>
      <c r="F28" s="200">
        <v>591.206096</v>
      </c>
      <c r="G28" s="18">
        <f t="shared" si="0"/>
        <v>0</v>
      </c>
      <c r="H28" s="188">
        <v>11</v>
      </c>
      <c r="I28" s="236" t="s">
        <v>1468</v>
      </c>
      <c r="J28" s="23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</row>
    <row r="29" spans="1:91" x14ac:dyDescent="0.25">
      <c r="A29" s="368" t="s">
        <v>1072</v>
      </c>
      <c r="B29" s="221"/>
      <c r="C29" s="369" t="s">
        <v>824</v>
      </c>
      <c r="D29" s="370"/>
      <c r="E29" s="371"/>
      <c r="F29" s="199">
        <f>VLOOKUP(A29,Prices!A:B,2,FALSE)</f>
        <v>226.5</v>
      </c>
      <c r="G29" s="52">
        <f t="shared" si="0"/>
        <v>0</v>
      </c>
      <c r="H29" s="187">
        <v>16</v>
      </c>
      <c r="I29" s="331" t="s">
        <v>1117</v>
      </c>
      <c r="J29" s="365"/>
      <c r="M29" s="89"/>
    </row>
    <row r="30" spans="1:91" ht="15" customHeight="1" x14ac:dyDescent="0.25">
      <c r="A30" s="262" t="s">
        <v>1073</v>
      </c>
      <c r="B30" s="228"/>
      <c r="C30" s="355" t="s">
        <v>825</v>
      </c>
      <c r="D30" s="356"/>
      <c r="E30" s="357"/>
      <c r="F30" s="84">
        <f>VLOOKUP(A30,Prices!A:B,2,FALSE)</f>
        <v>270.70999999999998</v>
      </c>
      <c r="G30" s="51">
        <f t="shared" si="0"/>
        <v>0</v>
      </c>
      <c r="H30" s="183">
        <v>16</v>
      </c>
      <c r="I30" s="327" t="s">
        <v>1118</v>
      </c>
      <c r="J30" s="328"/>
      <c r="M30" s="89"/>
    </row>
    <row r="31" spans="1:91" ht="15" customHeight="1" x14ac:dyDescent="0.25">
      <c r="A31" s="262" t="s">
        <v>1074</v>
      </c>
      <c r="B31" s="228"/>
      <c r="C31" s="355" t="s">
        <v>486</v>
      </c>
      <c r="D31" s="356"/>
      <c r="E31" s="357"/>
      <c r="F31" s="84">
        <f>VLOOKUP(A31,Prices!A:B,2,FALSE)</f>
        <v>314</v>
      </c>
      <c r="G31" s="51">
        <f t="shared" si="0"/>
        <v>0</v>
      </c>
      <c r="H31" s="183">
        <v>16</v>
      </c>
      <c r="I31" s="327" t="s">
        <v>1119</v>
      </c>
      <c r="J31" s="328"/>
      <c r="M31" s="89"/>
    </row>
    <row r="32" spans="1:91" ht="15" customHeight="1" x14ac:dyDescent="0.25">
      <c r="A32" s="262" t="s">
        <v>1075</v>
      </c>
      <c r="B32" s="228"/>
      <c r="C32" s="355" t="s">
        <v>817</v>
      </c>
      <c r="D32" s="356"/>
      <c r="E32" s="357"/>
      <c r="F32" s="84">
        <f>VLOOKUP(A32,Prices!A:B,2,FALSE)</f>
        <v>368.12</v>
      </c>
      <c r="G32" s="51">
        <f t="shared" si="0"/>
        <v>0</v>
      </c>
      <c r="H32" s="183">
        <v>16</v>
      </c>
      <c r="I32" s="327" t="s">
        <v>1120</v>
      </c>
      <c r="J32" s="328"/>
      <c r="M32" s="89"/>
    </row>
    <row r="33" spans="1:91" ht="15" customHeight="1" x14ac:dyDescent="0.25">
      <c r="A33" s="262" t="s">
        <v>1076</v>
      </c>
      <c r="B33" s="228"/>
      <c r="C33" s="355" t="s">
        <v>487</v>
      </c>
      <c r="D33" s="356"/>
      <c r="E33" s="357"/>
      <c r="F33" s="84">
        <f>VLOOKUP(A33,Prices!A:B,2,FALSE)</f>
        <v>422.31</v>
      </c>
      <c r="G33" s="51">
        <f t="shared" si="0"/>
        <v>0</v>
      </c>
      <c r="H33" s="183">
        <v>11</v>
      </c>
      <c r="I33" s="327" t="s">
        <v>1121</v>
      </c>
      <c r="J33" s="328"/>
      <c r="M33" s="89"/>
    </row>
    <row r="34" spans="1:91" ht="15" customHeight="1" x14ac:dyDescent="0.25">
      <c r="A34" s="262" t="s">
        <v>1077</v>
      </c>
      <c r="B34" s="228"/>
      <c r="C34" s="355" t="s">
        <v>826</v>
      </c>
      <c r="D34" s="356"/>
      <c r="E34" s="357"/>
      <c r="F34" s="84">
        <f>VLOOKUP(A34,Prices!A:B,2,FALSE)</f>
        <v>476.29</v>
      </c>
      <c r="G34" s="51">
        <f t="shared" si="0"/>
        <v>0</v>
      </c>
      <c r="H34" s="183">
        <v>11</v>
      </c>
      <c r="I34" s="327" t="s">
        <v>1122</v>
      </c>
      <c r="J34" s="328"/>
      <c r="M34" s="89"/>
    </row>
    <row r="35" spans="1:91" ht="15" customHeight="1" x14ac:dyDescent="0.25">
      <c r="A35" s="262" t="s">
        <v>1078</v>
      </c>
      <c r="B35" s="228"/>
      <c r="C35" s="355" t="s">
        <v>488</v>
      </c>
      <c r="D35" s="356"/>
      <c r="E35" s="357"/>
      <c r="F35" s="84">
        <f>VLOOKUP(A35,Prices!A:B,2,FALSE)</f>
        <v>568.47</v>
      </c>
      <c r="G35" s="51">
        <f t="shared" si="0"/>
        <v>0</v>
      </c>
      <c r="H35" s="183">
        <v>11</v>
      </c>
      <c r="I35" s="327" t="s">
        <v>1123</v>
      </c>
      <c r="J35" s="328"/>
      <c r="M35" s="89"/>
    </row>
    <row r="36" spans="1:91" ht="15" customHeight="1" x14ac:dyDescent="0.25">
      <c r="A36" s="262" t="s">
        <v>1079</v>
      </c>
      <c r="B36" s="228"/>
      <c r="C36" s="355" t="s">
        <v>944</v>
      </c>
      <c r="D36" s="356"/>
      <c r="E36" s="357"/>
      <c r="F36" s="84">
        <f>VLOOKUP(A36,Prices!A:B,2,FALSE)</f>
        <v>823.09</v>
      </c>
      <c r="G36" s="51">
        <f t="shared" si="0"/>
        <v>0</v>
      </c>
      <c r="H36" s="183">
        <v>8</v>
      </c>
      <c r="I36" s="327" t="s">
        <v>1124</v>
      </c>
      <c r="J36" s="328"/>
      <c r="M36" s="89"/>
    </row>
    <row r="37" spans="1:91" ht="15" customHeight="1" x14ac:dyDescent="0.25">
      <c r="A37" s="364" t="s">
        <v>1080</v>
      </c>
      <c r="B37" s="235"/>
      <c r="C37" s="360" t="s">
        <v>943</v>
      </c>
      <c r="D37" s="361"/>
      <c r="E37" s="362"/>
      <c r="F37" s="200">
        <f>VLOOKUP(A37,Prices!A:B,2,FALSE)</f>
        <v>1317.17</v>
      </c>
      <c r="G37" s="128">
        <f t="shared" si="0"/>
        <v>0</v>
      </c>
      <c r="H37" s="189">
        <v>6</v>
      </c>
      <c r="I37" s="334" t="s">
        <v>1125</v>
      </c>
      <c r="J37" s="363"/>
      <c r="M37" s="89"/>
      <c r="Q37" s="24"/>
      <c r="R37" s="24"/>
    </row>
    <row r="38" spans="1:91" customFormat="1" x14ac:dyDescent="0.25">
      <c r="A38" s="217" t="s">
        <v>1449</v>
      </c>
      <c r="B38" s="218"/>
      <c r="C38" s="219" t="s">
        <v>1374</v>
      </c>
      <c r="D38" s="220"/>
      <c r="E38" s="221"/>
      <c r="F38" s="199">
        <v>423.49798400000003</v>
      </c>
      <c r="G38" s="5">
        <f t="shared" si="0"/>
        <v>0</v>
      </c>
      <c r="H38" s="186">
        <v>16</v>
      </c>
      <c r="I38" s="222" t="s">
        <v>1469</v>
      </c>
      <c r="J38" s="223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</row>
    <row r="39" spans="1:91" customFormat="1" x14ac:dyDescent="0.25">
      <c r="A39" s="224" t="s">
        <v>1450</v>
      </c>
      <c r="B39" s="225"/>
      <c r="C39" s="226" t="s">
        <v>1375</v>
      </c>
      <c r="D39" s="227"/>
      <c r="E39" s="228"/>
      <c r="F39" s="84">
        <v>569.56598399999996</v>
      </c>
      <c r="G39" s="3">
        <f t="shared" si="0"/>
        <v>0</v>
      </c>
      <c r="H39" s="182">
        <v>11</v>
      </c>
      <c r="I39" s="229" t="s">
        <v>1470</v>
      </c>
      <c r="J39" s="23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</row>
    <row r="40" spans="1:91" customFormat="1" x14ac:dyDescent="0.25">
      <c r="A40" s="231" t="s">
        <v>1451</v>
      </c>
      <c r="B40" s="232"/>
      <c r="C40" s="233" t="s">
        <v>1376</v>
      </c>
      <c r="D40" s="234"/>
      <c r="E40" s="235"/>
      <c r="F40" s="200">
        <v>766.71920000000011</v>
      </c>
      <c r="G40" s="18">
        <f t="shared" si="0"/>
        <v>0</v>
      </c>
      <c r="H40" s="188">
        <v>11</v>
      </c>
      <c r="I40" s="236" t="s">
        <v>1471</v>
      </c>
      <c r="J40" s="23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</row>
    <row r="41" spans="1:91" ht="15" customHeight="1" x14ac:dyDescent="0.25">
      <c r="A41" s="262" t="s">
        <v>1081</v>
      </c>
      <c r="B41" s="228"/>
      <c r="C41" s="355" t="s">
        <v>827</v>
      </c>
      <c r="D41" s="356"/>
      <c r="E41" s="357"/>
      <c r="F41" s="84">
        <f>VLOOKUP(A41,Prices!A:B,2,FALSE)</f>
        <v>293.73</v>
      </c>
      <c r="G41" s="51">
        <f t="shared" si="0"/>
        <v>0</v>
      </c>
      <c r="H41" s="183">
        <v>16</v>
      </c>
      <c r="I41" s="327" t="s">
        <v>1126</v>
      </c>
      <c r="J41" s="328"/>
      <c r="M41" s="89"/>
      <c r="Q41" s="24"/>
      <c r="R41" s="24"/>
    </row>
    <row r="42" spans="1:91" ht="15" customHeight="1" x14ac:dyDescent="0.25">
      <c r="A42" s="262" t="s">
        <v>1082</v>
      </c>
      <c r="B42" s="228"/>
      <c r="C42" s="355" t="s">
        <v>828</v>
      </c>
      <c r="D42" s="356"/>
      <c r="E42" s="357"/>
      <c r="F42" s="84">
        <f>VLOOKUP(A42,Prices!A:B,2,FALSE)</f>
        <v>351.05</v>
      </c>
      <c r="G42" s="51">
        <f t="shared" si="0"/>
        <v>0</v>
      </c>
      <c r="H42" s="183">
        <v>16</v>
      </c>
      <c r="I42" s="327" t="s">
        <v>1127</v>
      </c>
      <c r="J42" s="328"/>
      <c r="M42" s="89"/>
      <c r="Q42" s="24"/>
      <c r="R42" s="24"/>
    </row>
    <row r="43" spans="1:91" ht="15" customHeight="1" x14ac:dyDescent="0.25">
      <c r="A43" s="262" t="s">
        <v>1083</v>
      </c>
      <c r="B43" s="228"/>
      <c r="C43" s="355" t="s">
        <v>489</v>
      </c>
      <c r="D43" s="356"/>
      <c r="E43" s="357"/>
      <c r="F43" s="84">
        <f>VLOOKUP(A43,Prices!A:B,2,FALSE)</f>
        <v>407.21</v>
      </c>
      <c r="G43" s="51">
        <f t="shared" si="0"/>
        <v>0</v>
      </c>
      <c r="H43" s="183">
        <v>16</v>
      </c>
      <c r="I43" s="327" t="s">
        <v>1128</v>
      </c>
      <c r="J43" s="328"/>
      <c r="M43" s="89"/>
      <c r="Q43" s="24"/>
      <c r="R43" s="24"/>
    </row>
    <row r="44" spans="1:91" ht="15" customHeight="1" x14ac:dyDescent="0.25">
      <c r="A44" s="262" t="s">
        <v>1084</v>
      </c>
      <c r="B44" s="228"/>
      <c r="C44" s="377" t="s">
        <v>818</v>
      </c>
      <c r="D44" s="378"/>
      <c r="E44" s="379"/>
      <c r="F44" s="84">
        <f>VLOOKUP(A44,Prices!A:B,2,FALSE)</f>
        <v>477.45</v>
      </c>
      <c r="G44" s="51">
        <f t="shared" si="0"/>
        <v>0</v>
      </c>
      <c r="H44" s="183">
        <v>16</v>
      </c>
      <c r="I44" s="327" t="s">
        <v>1129</v>
      </c>
      <c r="J44" s="328"/>
      <c r="M44" s="89"/>
      <c r="Q44" s="24"/>
      <c r="R44" s="24"/>
    </row>
    <row r="45" spans="1:91" x14ac:dyDescent="0.25">
      <c r="A45" s="262" t="s">
        <v>1085</v>
      </c>
      <c r="B45" s="228"/>
      <c r="C45" s="355" t="s">
        <v>490</v>
      </c>
      <c r="D45" s="356"/>
      <c r="E45" s="357"/>
      <c r="F45" s="84">
        <f>VLOOKUP(A45,Prices!A:B,2,FALSE)</f>
        <v>547.66</v>
      </c>
      <c r="G45" s="51">
        <f t="shared" si="0"/>
        <v>0</v>
      </c>
      <c r="H45" s="183">
        <v>11</v>
      </c>
      <c r="I45" s="327" t="s">
        <v>1130</v>
      </c>
      <c r="J45" s="328"/>
      <c r="M45" s="89"/>
      <c r="Q45" s="24"/>
      <c r="R45" s="24"/>
    </row>
    <row r="46" spans="1:91" x14ac:dyDescent="0.25">
      <c r="A46" s="262" t="s">
        <v>1086</v>
      </c>
      <c r="B46" s="228"/>
      <c r="C46" s="355" t="s">
        <v>829</v>
      </c>
      <c r="D46" s="356"/>
      <c r="E46" s="357"/>
      <c r="F46" s="84">
        <f>VLOOKUP(A46,Prices!A:B,2,FALSE)</f>
        <v>616.15</v>
      </c>
      <c r="G46" s="51">
        <f t="shared" si="0"/>
        <v>0</v>
      </c>
      <c r="H46" s="183">
        <v>11</v>
      </c>
      <c r="I46" s="327" t="s">
        <v>1131</v>
      </c>
      <c r="J46" s="328"/>
      <c r="M46" s="89"/>
      <c r="Q46" s="24"/>
      <c r="R46" s="24"/>
    </row>
    <row r="47" spans="1:91" x14ac:dyDescent="0.25">
      <c r="A47" s="262" t="s">
        <v>1087</v>
      </c>
      <c r="B47" s="228"/>
      <c r="C47" s="355" t="s">
        <v>491</v>
      </c>
      <c r="D47" s="356"/>
      <c r="E47" s="357"/>
      <c r="F47" s="84">
        <f>VLOOKUP(A47,Prices!A:B,2,FALSE)</f>
        <v>737.23</v>
      </c>
      <c r="G47" s="51">
        <f t="shared" si="0"/>
        <v>0</v>
      </c>
      <c r="H47" s="183">
        <v>11</v>
      </c>
      <c r="I47" s="327" t="s">
        <v>1132</v>
      </c>
      <c r="J47" s="328"/>
      <c r="M47" s="89"/>
      <c r="Q47" s="24"/>
      <c r="R47" s="24"/>
    </row>
    <row r="48" spans="1:91" x14ac:dyDescent="0.25">
      <c r="A48" s="262" t="s">
        <v>1088</v>
      </c>
      <c r="B48" s="228"/>
      <c r="C48" s="355" t="s">
        <v>942</v>
      </c>
      <c r="D48" s="356"/>
      <c r="E48" s="357"/>
      <c r="F48" s="84">
        <f>VLOOKUP(A48,Prices!A:B,2,FALSE)</f>
        <v>1067.44</v>
      </c>
      <c r="G48" s="51">
        <f t="shared" si="0"/>
        <v>0</v>
      </c>
      <c r="H48" s="183">
        <v>8</v>
      </c>
      <c r="I48" s="327" t="s">
        <v>1133</v>
      </c>
      <c r="J48" s="328"/>
      <c r="M48" s="89"/>
      <c r="Q48" s="24"/>
      <c r="R48" s="24"/>
    </row>
    <row r="49" spans="1:13" ht="15.75" thickBot="1" x14ac:dyDescent="0.3">
      <c r="A49" s="380" t="s">
        <v>1089</v>
      </c>
      <c r="B49" s="283"/>
      <c r="C49" s="381" t="s">
        <v>941</v>
      </c>
      <c r="D49" s="382"/>
      <c r="E49" s="383"/>
      <c r="F49" s="198">
        <f>VLOOKUP(A49,Prices!A:B,2,FALSE)</f>
        <v>1615.82</v>
      </c>
      <c r="G49" s="74">
        <f t="shared" si="0"/>
        <v>0</v>
      </c>
      <c r="H49" s="185">
        <v>6</v>
      </c>
      <c r="I49" s="329" t="s">
        <v>1134</v>
      </c>
      <c r="J49" s="330"/>
      <c r="M49" s="89"/>
    </row>
    <row r="50" spans="1:13" x14ac:dyDescent="0.25">
      <c r="A50" s="71"/>
      <c r="B50" s="71"/>
      <c r="C50" s="71"/>
      <c r="D50" s="71"/>
      <c r="E50" s="71"/>
      <c r="F50" s="24"/>
      <c r="G50" s="25"/>
      <c r="H50" s="71"/>
      <c r="I50" s="72"/>
      <c r="J50" s="71"/>
    </row>
    <row r="51" spans="1:13" x14ac:dyDescent="0.25">
      <c r="A51" s="36"/>
      <c r="B51" s="36"/>
      <c r="C51" s="36"/>
      <c r="D51" s="36"/>
      <c r="E51" s="36"/>
    </row>
    <row r="52" spans="1:13" x14ac:dyDescent="0.25">
      <c r="A52" s="36"/>
      <c r="B52" s="36"/>
      <c r="C52" s="36"/>
      <c r="D52" s="36"/>
      <c r="E52" s="36"/>
    </row>
    <row r="53" spans="1:13" x14ac:dyDescent="0.25">
      <c r="A53" s="36"/>
      <c r="B53" s="36"/>
      <c r="C53" s="36"/>
      <c r="D53" s="36"/>
      <c r="E53" s="36"/>
    </row>
    <row r="54" spans="1:13" x14ac:dyDescent="0.25">
      <c r="A54" s="289" t="s">
        <v>87</v>
      </c>
      <c r="B54" s="289"/>
      <c r="C54" s="289"/>
      <c r="D54" s="289"/>
      <c r="E54" s="289"/>
      <c r="F54" s="289"/>
      <c r="G54" s="289"/>
      <c r="H54" s="289"/>
      <c r="I54" s="289"/>
      <c r="J54" s="289"/>
    </row>
    <row r="55" spans="1:13" x14ac:dyDescent="0.25">
      <c r="A55" s="289" t="s">
        <v>88</v>
      </c>
      <c r="B55" s="289"/>
      <c r="C55" s="289"/>
      <c r="D55" s="289"/>
      <c r="E55" s="289"/>
      <c r="F55" s="289"/>
      <c r="G55" s="289"/>
      <c r="H55" s="289"/>
      <c r="I55" s="289"/>
      <c r="J55" s="289"/>
    </row>
    <row r="56" spans="1:13" ht="15.75" thickBot="1" x14ac:dyDescent="0.3">
      <c r="A56" s="289" t="s">
        <v>89</v>
      </c>
      <c r="B56" s="289"/>
      <c r="C56" s="289"/>
      <c r="D56" s="289"/>
      <c r="E56" s="289"/>
      <c r="F56" s="289"/>
      <c r="G56" s="289"/>
      <c r="H56" s="289"/>
      <c r="I56" s="289"/>
      <c r="J56" s="289"/>
    </row>
    <row r="57" spans="1:13" ht="15.75" thickBot="1" x14ac:dyDescent="0.3">
      <c r="A57" s="350" t="s">
        <v>90</v>
      </c>
      <c r="B57" s="351"/>
      <c r="C57" s="351"/>
      <c r="D57" s="351"/>
      <c r="E57" s="351"/>
      <c r="F57" s="351"/>
      <c r="G57" s="351"/>
      <c r="H57" s="351"/>
      <c r="I57" s="351"/>
      <c r="J57" s="352"/>
    </row>
    <row r="58" spans="1:13" ht="15.75" x14ac:dyDescent="0.25">
      <c r="A58" s="336" t="s">
        <v>820</v>
      </c>
      <c r="B58" s="337"/>
      <c r="C58" s="337"/>
      <c r="D58" s="337"/>
      <c r="E58" s="337"/>
      <c r="F58" s="337"/>
      <c r="G58" s="337"/>
      <c r="H58" s="337"/>
      <c r="I58" s="337"/>
      <c r="J58" s="338"/>
    </row>
    <row r="59" spans="1:13" ht="16.5" thickBot="1" x14ac:dyDescent="0.3">
      <c r="A59" s="339" t="s">
        <v>1183</v>
      </c>
      <c r="B59" s="340"/>
      <c r="C59" s="340"/>
      <c r="D59" s="340"/>
      <c r="E59" s="340"/>
      <c r="F59" s="340"/>
      <c r="G59" s="340"/>
      <c r="H59" s="340"/>
      <c r="I59" s="340"/>
      <c r="J59" s="341"/>
    </row>
    <row r="60" spans="1:13" ht="16.5" thickBot="1" x14ac:dyDescent="0.3">
      <c r="A60" s="342" t="str">
        <f>A3</f>
        <v>Effective March 21, 2024</v>
      </c>
      <c r="B60" s="270"/>
      <c r="C60" s="270"/>
      <c r="D60" s="270"/>
      <c r="E60" s="270"/>
      <c r="F60" s="270"/>
      <c r="G60" s="270"/>
      <c r="H60" s="270"/>
      <c r="I60" s="270"/>
      <c r="J60" s="271"/>
    </row>
    <row r="61" spans="1:13" x14ac:dyDescent="0.25">
      <c r="A61" s="46"/>
      <c r="J61" s="47"/>
    </row>
    <row r="62" spans="1:13" x14ac:dyDescent="0.25">
      <c r="A62" s="46"/>
      <c r="J62" s="47"/>
    </row>
    <row r="63" spans="1:13" x14ac:dyDescent="0.25">
      <c r="A63" s="46"/>
      <c r="J63" s="47"/>
    </row>
    <row r="64" spans="1:13" x14ac:dyDescent="0.25">
      <c r="A64" s="46"/>
      <c r="J64" s="47"/>
    </row>
    <row r="65" spans="1:16" ht="15.75" thickBot="1" x14ac:dyDescent="0.3">
      <c r="A65" s="48"/>
      <c r="B65" s="49"/>
      <c r="C65" s="49"/>
      <c r="D65" s="49"/>
      <c r="E65" s="49"/>
      <c r="F65" s="49"/>
      <c r="G65" s="49"/>
      <c r="H65" s="49"/>
      <c r="I65" s="40"/>
      <c r="J65" s="50"/>
    </row>
    <row r="66" spans="1:16" x14ac:dyDescent="0.25">
      <c r="A66" s="343" t="s">
        <v>858</v>
      </c>
      <c r="B66" s="344"/>
      <c r="C66" s="344"/>
      <c r="D66" s="344"/>
      <c r="E66" s="344"/>
      <c r="F66" s="344"/>
      <c r="G66" s="344"/>
      <c r="H66" s="344"/>
      <c r="I66" s="344"/>
      <c r="J66" s="345"/>
    </row>
    <row r="67" spans="1:16" ht="15.75" thickBot="1" x14ac:dyDescent="0.3">
      <c r="A67" s="346" t="s">
        <v>940</v>
      </c>
      <c r="B67" s="347"/>
      <c r="C67" s="347"/>
      <c r="D67" s="347"/>
      <c r="E67" s="347"/>
      <c r="F67" s="347"/>
      <c r="G67" s="347"/>
      <c r="H67" s="347"/>
      <c r="I67" s="347"/>
      <c r="J67" s="348"/>
    </row>
    <row r="68" spans="1:16" x14ac:dyDescent="0.25">
      <c r="A68" s="264" t="s">
        <v>0</v>
      </c>
      <c r="B68" s="265"/>
      <c r="C68" s="268" t="s">
        <v>1</v>
      </c>
      <c r="D68" s="268"/>
      <c r="E68" s="268"/>
      <c r="F68" s="268" t="s">
        <v>95</v>
      </c>
      <c r="G68" s="191" t="s">
        <v>2</v>
      </c>
      <c r="H68" s="373" t="s">
        <v>3</v>
      </c>
      <c r="I68" s="264" t="s">
        <v>4</v>
      </c>
      <c r="J68" s="265"/>
    </row>
    <row r="69" spans="1:16" ht="15.75" thickBot="1" x14ac:dyDescent="0.3">
      <c r="A69" s="353"/>
      <c r="B69" s="354"/>
      <c r="C69" s="269" t="s">
        <v>6</v>
      </c>
      <c r="D69" s="269"/>
      <c r="E69" s="269"/>
      <c r="F69" s="269"/>
      <c r="G69" s="1"/>
      <c r="H69" s="374" t="s">
        <v>8</v>
      </c>
      <c r="I69" s="353"/>
      <c r="J69" s="354"/>
    </row>
    <row r="70" spans="1:16" x14ac:dyDescent="0.25">
      <c r="A70" s="353"/>
      <c r="B70" s="354"/>
      <c r="C70" s="269"/>
      <c r="D70" s="269"/>
      <c r="E70" s="269"/>
      <c r="F70" s="269"/>
      <c r="G70" s="2">
        <f>G11</f>
        <v>0</v>
      </c>
      <c r="H70" s="374"/>
      <c r="I70" s="353"/>
      <c r="J70" s="354"/>
    </row>
    <row r="71" spans="1:16" x14ac:dyDescent="0.25">
      <c r="A71" s="219" t="s">
        <v>1454</v>
      </c>
      <c r="B71" s="221"/>
      <c r="C71" s="358" t="s">
        <v>1434</v>
      </c>
      <c r="D71" s="359"/>
      <c r="E71" s="218"/>
      <c r="F71" s="4">
        <v>320.03774399999998</v>
      </c>
      <c r="G71" s="52">
        <f t="shared" ref="G71:G73" si="1">F71*$G$11</f>
        <v>0</v>
      </c>
      <c r="H71" s="187">
        <v>16</v>
      </c>
      <c r="I71" s="331" t="s">
        <v>1472</v>
      </c>
      <c r="J71" s="332"/>
    </row>
    <row r="72" spans="1:16" x14ac:dyDescent="0.25">
      <c r="A72" s="226" t="s">
        <v>1455</v>
      </c>
      <c r="B72" s="228"/>
      <c r="C72" s="349" t="s">
        <v>1435</v>
      </c>
      <c r="D72" s="252"/>
      <c r="E72" s="225"/>
      <c r="F72" s="6">
        <v>431.42424000000005</v>
      </c>
      <c r="G72" s="51">
        <f t="shared" si="1"/>
        <v>0</v>
      </c>
      <c r="H72" s="183">
        <v>11</v>
      </c>
      <c r="I72" s="327" t="s">
        <v>1473</v>
      </c>
      <c r="J72" s="333"/>
    </row>
    <row r="73" spans="1:16" x14ac:dyDescent="0.25">
      <c r="A73" s="233" t="s">
        <v>1456</v>
      </c>
      <c r="B73" s="235"/>
      <c r="C73" s="366" t="s">
        <v>1436</v>
      </c>
      <c r="D73" s="367"/>
      <c r="E73" s="232"/>
      <c r="F73" s="163">
        <v>573.92046399999992</v>
      </c>
      <c r="G73" s="128">
        <f t="shared" si="1"/>
        <v>0</v>
      </c>
      <c r="H73" s="189">
        <v>11</v>
      </c>
      <c r="I73" s="334" t="s">
        <v>1474</v>
      </c>
      <c r="J73" s="335"/>
    </row>
    <row r="74" spans="1:16" x14ac:dyDescent="0.25">
      <c r="A74" s="219" t="s">
        <v>1090</v>
      </c>
      <c r="B74" s="221"/>
      <c r="C74" s="358" t="s">
        <v>847</v>
      </c>
      <c r="D74" s="359"/>
      <c r="E74" s="218"/>
      <c r="F74" s="4">
        <f>VLOOKUP(A74,Prices!A:B,2,FALSE)</f>
        <v>214.67</v>
      </c>
      <c r="G74" s="52">
        <f t="shared" ref="G74:G100" si="2">F74*$G$11</f>
        <v>0</v>
      </c>
      <c r="H74" s="187">
        <v>11</v>
      </c>
      <c r="I74" s="331" t="s">
        <v>1135</v>
      </c>
      <c r="J74" s="332"/>
      <c r="M74" s="89"/>
      <c r="N74" s="89"/>
      <c r="O74" s="90"/>
      <c r="P74" s="89"/>
    </row>
    <row r="75" spans="1:16" x14ac:dyDescent="0.25">
      <c r="A75" s="226" t="s">
        <v>1091</v>
      </c>
      <c r="B75" s="228"/>
      <c r="C75" s="349" t="s">
        <v>848</v>
      </c>
      <c r="D75" s="252"/>
      <c r="E75" s="225"/>
      <c r="F75" s="6">
        <f>VLOOKUP(A75,Prices!A:B,2,FALSE)</f>
        <v>263.27</v>
      </c>
      <c r="G75" s="51">
        <f t="shared" si="2"/>
        <v>0</v>
      </c>
      <c r="H75" s="183">
        <v>11</v>
      </c>
      <c r="I75" s="327" t="s">
        <v>1136</v>
      </c>
      <c r="J75" s="333"/>
      <c r="M75" s="89"/>
      <c r="N75" s="89"/>
      <c r="O75" s="90"/>
      <c r="P75" s="89"/>
    </row>
    <row r="76" spans="1:16" x14ac:dyDescent="0.25">
      <c r="A76" s="226" t="s">
        <v>1092</v>
      </c>
      <c r="B76" s="228"/>
      <c r="C76" s="349" t="s">
        <v>698</v>
      </c>
      <c r="D76" s="252"/>
      <c r="E76" s="225"/>
      <c r="F76" s="6">
        <f>VLOOKUP(A76,Prices!A:B,2,FALSE)</f>
        <v>307.73</v>
      </c>
      <c r="G76" s="51">
        <f t="shared" si="2"/>
        <v>0</v>
      </c>
      <c r="H76" s="183">
        <v>11</v>
      </c>
      <c r="I76" s="327" t="s">
        <v>1137</v>
      </c>
      <c r="J76" s="333"/>
      <c r="N76" s="89"/>
      <c r="O76" s="90"/>
      <c r="P76" s="89"/>
    </row>
    <row r="77" spans="1:16" x14ac:dyDescent="0.25">
      <c r="A77" s="226" t="s">
        <v>1093</v>
      </c>
      <c r="B77" s="228"/>
      <c r="C77" s="349" t="s">
        <v>849</v>
      </c>
      <c r="D77" s="252"/>
      <c r="E77" s="225"/>
      <c r="F77" s="6">
        <f>VLOOKUP(A77,Prices!A:B,2,FALSE)</f>
        <v>355.52</v>
      </c>
      <c r="G77" s="51">
        <f t="shared" si="2"/>
        <v>0</v>
      </c>
      <c r="H77" s="183">
        <v>11</v>
      </c>
      <c r="I77" s="327" t="s">
        <v>1138</v>
      </c>
      <c r="J77" s="333"/>
      <c r="N77" s="89"/>
      <c r="O77" s="90"/>
      <c r="P77" s="89"/>
    </row>
    <row r="78" spans="1:16" x14ac:dyDescent="0.25">
      <c r="A78" s="226" t="s">
        <v>1094</v>
      </c>
      <c r="B78" s="228"/>
      <c r="C78" s="349" t="s">
        <v>699</v>
      </c>
      <c r="D78" s="252"/>
      <c r="E78" s="225"/>
      <c r="F78" s="6">
        <f>VLOOKUP(A78,Prices!A:B,2,FALSE)</f>
        <v>414.83</v>
      </c>
      <c r="G78" s="51">
        <f t="shared" si="2"/>
        <v>0</v>
      </c>
      <c r="H78" s="183">
        <v>8</v>
      </c>
      <c r="I78" s="327" t="s">
        <v>1139</v>
      </c>
      <c r="J78" s="333"/>
      <c r="N78" s="89"/>
      <c r="O78" s="90"/>
      <c r="P78" s="89"/>
    </row>
    <row r="79" spans="1:16" x14ac:dyDescent="0.25">
      <c r="A79" s="226" t="s">
        <v>1095</v>
      </c>
      <c r="B79" s="228"/>
      <c r="C79" s="349" t="s">
        <v>850</v>
      </c>
      <c r="D79" s="252"/>
      <c r="E79" s="225"/>
      <c r="F79" s="6">
        <f>VLOOKUP(A79,Prices!A:B,2,FALSE)</f>
        <v>467.88</v>
      </c>
      <c r="G79" s="51">
        <f t="shared" si="2"/>
        <v>0</v>
      </c>
      <c r="H79" s="183">
        <v>8</v>
      </c>
      <c r="I79" s="327" t="s">
        <v>1140</v>
      </c>
      <c r="J79" s="333"/>
      <c r="N79" s="89"/>
      <c r="O79" s="90"/>
      <c r="P79" s="89"/>
    </row>
    <row r="80" spans="1:16" x14ac:dyDescent="0.25">
      <c r="A80" s="233" t="s">
        <v>1096</v>
      </c>
      <c r="B80" s="235"/>
      <c r="C80" s="366" t="s">
        <v>700</v>
      </c>
      <c r="D80" s="367"/>
      <c r="E80" s="232"/>
      <c r="F80" s="163">
        <f>VLOOKUP(A80,Prices!A:B,2,FALSE)</f>
        <v>551.85</v>
      </c>
      <c r="G80" s="128">
        <f t="shared" si="2"/>
        <v>0</v>
      </c>
      <c r="H80" s="189">
        <v>8</v>
      </c>
      <c r="I80" s="334" t="s">
        <v>1141</v>
      </c>
      <c r="J80" s="335"/>
      <c r="N80" s="89"/>
      <c r="O80" s="90"/>
      <c r="P80" s="91"/>
    </row>
    <row r="81" spans="1:15" x14ac:dyDescent="0.25">
      <c r="A81" s="219" t="s">
        <v>1457</v>
      </c>
      <c r="B81" s="221"/>
      <c r="C81" s="358" t="s">
        <v>1437</v>
      </c>
      <c r="D81" s="359"/>
      <c r="E81" s="218"/>
      <c r="F81" s="4">
        <v>352.37113599999998</v>
      </c>
      <c r="G81" s="52">
        <f t="shared" si="2"/>
        <v>0</v>
      </c>
      <c r="H81" s="187">
        <v>16</v>
      </c>
      <c r="I81" s="331" t="s">
        <v>1475</v>
      </c>
      <c r="J81" s="332"/>
    </row>
    <row r="82" spans="1:15" x14ac:dyDescent="0.25">
      <c r="A82" s="226" t="s">
        <v>1458</v>
      </c>
      <c r="B82" s="228"/>
      <c r="C82" s="349" t="s">
        <v>1438</v>
      </c>
      <c r="D82" s="252"/>
      <c r="E82" s="225"/>
      <c r="F82" s="6">
        <v>475.74071999999995</v>
      </c>
      <c r="G82" s="51">
        <f t="shared" si="2"/>
        <v>0</v>
      </c>
      <c r="H82" s="183">
        <v>11</v>
      </c>
      <c r="I82" s="327" t="s">
        <v>1476</v>
      </c>
      <c r="J82" s="333"/>
    </row>
    <row r="83" spans="1:15" x14ac:dyDescent="0.25">
      <c r="A83" s="233" t="s">
        <v>1459</v>
      </c>
      <c r="B83" s="235"/>
      <c r="C83" s="366" t="s">
        <v>1439</v>
      </c>
      <c r="D83" s="367"/>
      <c r="E83" s="232"/>
      <c r="F83" s="163">
        <v>646.00639999999999</v>
      </c>
      <c r="G83" s="128">
        <f t="shared" si="2"/>
        <v>0</v>
      </c>
      <c r="H83" s="189">
        <v>11</v>
      </c>
      <c r="I83" s="334" t="s">
        <v>1477</v>
      </c>
      <c r="J83" s="335"/>
    </row>
    <row r="84" spans="1:15" x14ac:dyDescent="0.25">
      <c r="A84" s="219" t="s">
        <v>1099</v>
      </c>
      <c r="B84" s="221"/>
      <c r="C84" s="369" t="s">
        <v>830</v>
      </c>
      <c r="D84" s="370" t="s">
        <v>830</v>
      </c>
      <c r="E84" s="371" t="s">
        <v>830</v>
      </c>
      <c r="F84" s="4">
        <f>VLOOKUP(A84,Prices!A:B,2,FALSE)</f>
        <v>249.65</v>
      </c>
      <c r="G84" s="52">
        <f t="shared" si="2"/>
        <v>0</v>
      </c>
      <c r="H84" s="187">
        <v>11</v>
      </c>
      <c r="I84" s="331" t="s">
        <v>1142</v>
      </c>
      <c r="J84" s="332"/>
      <c r="M84" s="89"/>
      <c r="N84" s="89"/>
      <c r="O84" s="24"/>
    </row>
    <row r="85" spans="1:15" x14ac:dyDescent="0.25">
      <c r="A85" s="226" t="s">
        <v>1100</v>
      </c>
      <c r="B85" s="228"/>
      <c r="C85" s="355" t="s">
        <v>831</v>
      </c>
      <c r="D85" s="356" t="s">
        <v>831</v>
      </c>
      <c r="E85" s="357" t="s">
        <v>831</v>
      </c>
      <c r="F85" s="6">
        <f>VLOOKUP(A85,Prices!A:B,2,FALSE)</f>
        <v>282.36</v>
      </c>
      <c r="G85" s="51">
        <f t="shared" si="2"/>
        <v>0</v>
      </c>
      <c r="H85" s="183">
        <v>11</v>
      </c>
      <c r="I85" s="327" t="s">
        <v>1143</v>
      </c>
      <c r="J85" s="333"/>
      <c r="M85" s="89"/>
      <c r="O85" s="24"/>
    </row>
    <row r="86" spans="1:15" x14ac:dyDescent="0.25">
      <c r="A86" s="226" t="s">
        <v>1101</v>
      </c>
      <c r="B86" s="228"/>
      <c r="C86" s="355" t="s">
        <v>832</v>
      </c>
      <c r="D86" s="356" t="s">
        <v>832</v>
      </c>
      <c r="E86" s="357" t="s">
        <v>832</v>
      </c>
      <c r="F86" s="6">
        <f>VLOOKUP(A86,Prices!A:B,2,FALSE)</f>
        <v>338.82</v>
      </c>
      <c r="G86" s="51">
        <f t="shared" si="2"/>
        <v>0</v>
      </c>
      <c r="H86" s="183">
        <v>11</v>
      </c>
      <c r="I86" s="327" t="s">
        <v>1144</v>
      </c>
      <c r="J86" s="333"/>
      <c r="M86" s="89"/>
      <c r="O86" s="24"/>
    </row>
    <row r="87" spans="1:15" x14ac:dyDescent="0.25">
      <c r="A87" s="226" t="s">
        <v>1102</v>
      </c>
      <c r="B87" s="228"/>
      <c r="C87" s="355" t="s">
        <v>833</v>
      </c>
      <c r="D87" s="356" t="s">
        <v>833</v>
      </c>
      <c r="E87" s="357" t="s">
        <v>833</v>
      </c>
      <c r="F87" s="6">
        <f>VLOOKUP(A87,Prices!A:B,2,FALSE)</f>
        <v>400.91</v>
      </c>
      <c r="G87" s="51">
        <f t="shared" si="2"/>
        <v>0</v>
      </c>
      <c r="H87" s="183">
        <v>11</v>
      </c>
      <c r="I87" s="327" t="s">
        <v>1145</v>
      </c>
      <c r="J87" s="333"/>
      <c r="M87" s="89"/>
      <c r="O87" s="24"/>
    </row>
    <row r="88" spans="1:15" x14ac:dyDescent="0.25">
      <c r="A88" s="226" t="s">
        <v>1103</v>
      </c>
      <c r="B88" s="228"/>
      <c r="C88" s="355" t="s">
        <v>834</v>
      </c>
      <c r="D88" s="356" t="s">
        <v>834</v>
      </c>
      <c r="E88" s="357" t="s">
        <v>834</v>
      </c>
      <c r="F88" s="6">
        <f>VLOOKUP(A88,Prices!A:B,2,FALSE)</f>
        <v>457.44</v>
      </c>
      <c r="G88" s="51">
        <f t="shared" si="2"/>
        <v>0</v>
      </c>
      <c r="H88" s="183">
        <v>8</v>
      </c>
      <c r="I88" s="327" t="s">
        <v>1146</v>
      </c>
      <c r="J88" s="333"/>
      <c r="M88" s="89"/>
      <c r="O88" s="24"/>
    </row>
    <row r="89" spans="1:15" x14ac:dyDescent="0.25">
      <c r="A89" s="226" t="s">
        <v>1104</v>
      </c>
      <c r="B89" s="228"/>
      <c r="C89" s="355" t="s">
        <v>835</v>
      </c>
      <c r="D89" s="356" t="s">
        <v>835</v>
      </c>
      <c r="E89" s="357" t="s">
        <v>835</v>
      </c>
      <c r="F89" s="6">
        <f>VLOOKUP(A89,Prices!A:B,2,FALSE)</f>
        <v>510.92</v>
      </c>
      <c r="G89" s="51">
        <f t="shared" si="2"/>
        <v>0</v>
      </c>
      <c r="H89" s="183">
        <v>8</v>
      </c>
      <c r="I89" s="327" t="s">
        <v>1147</v>
      </c>
      <c r="J89" s="333"/>
      <c r="M89" s="89"/>
      <c r="O89" s="89"/>
    </row>
    <row r="90" spans="1:15" x14ac:dyDescent="0.25">
      <c r="A90" s="233" t="s">
        <v>1105</v>
      </c>
      <c r="B90" s="235"/>
      <c r="C90" s="360" t="s">
        <v>836</v>
      </c>
      <c r="D90" s="361" t="s">
        <v>836</v>
      </c>
      <c r="E90" s="362" t="s">
        <v>836</v>
      </c>
      <c r="F90" s="163">
        <f>VLOOKUP(A90,Prices!A:B,2,FALSE)</f>
        <v>621.16</v>
      </c>
      <c r="G90" s="128">
        <f t="shared" si="2"/>
        <v>0</v>
      </c>
      <c r="H90" s="189">
        <v>8</v>
      </c>
      <c r="I90" s="334" t="s">
        <v>1148</v>
      </c>
      <c r="J90" s="335"/>
      <c r="M90" s="89"/>
      <c r="O90" s="89"/>
    </row>
    <row r="91" spans="1:15" x14ac:dyDescent="0.25">
      <c r="A91" s="219" t="s">
        <v>1460</v>
      </c>
      <c r="B91" s="221"/>
      <c r="C91" s="358" t="s">
        <v>1440</v>
      </c>
      <c r="D91" s="359"/>
      <c r="E91" s="218"/>
      <c r="F91" s="4">
        <v>457.01094400000005</v>
      </c>
      <c r="G91" s="52">
        <f t="shared" ref="G91:G93" si="3">F91*$G$11</f>
        <v>0</v>
      </c>
      <c r="H91" s="187">
        <v>16</v>
      </c>
      <c r="I91" s="331" t="s">
        <v>1478</v>
      </c>
      <c r="J91" s="332"/>
      <c r="M91" s="89"/>
      <c r="O91" s="89"/>
    </row>
    <row r="92" spans="1:15" x14ac:dyDescent="0.25">
      <c r="A92" s="226" t="s">
        <v>1461</v>
      </c>
      <c r="B92" s="228"/>
      <c r="C92" s="349" t="s">
        <v>1441</v>
      </c>
      <c r="D92" s="252"/>
      <c r="E92" s="225"/>
      <c r="F92" s="6">
        <v>616.98020799999995</v>
      </c>
      <c r="G92" s="51">
        <f t="shared" si="3"/>
        <v>0</v>
      </c>
      <c r="H92" s="183">
        <v>11</v>
      </c>
      <c r="I92" s="327" t="s">
        <v>1479</v>
      </c>
      <c r="J92" s="333"/>
      <c r="M92" s="89"/>
    </row>
    <row r="93" spans="1:15" x14ac:dyDescent="0.25">
      <c r="A93" s="233" t="s">
        <v>1462</v>
      </c>
      <c r="B93" s="235"/>
      <c r="C93" s="366" t="s">
        <v>1442</v>
      </c>
      <c r="D93" s="367"/>
      <c r="E93" s="232"/>
      <c r="F93" s="163">
        <v>837.87911999999994</v>
      </c>
      <c r="G93" s="128">
        <f t="shared" si="3"/>
        <v>0</v>
      </c>
      <c r="H93" s="189">
        <v>11</v>
      </c>
      <c r="I93" s="334" t="s">
        <v>1480</v>
      </c>
      <c r="J93" s="335"/>
      <c r="M93" s="89"/>
    </row>
    <row r="94" spans="1:15" x14ac:dyDescent="0.25">
      <c r="A94" s="219" t="s">
        <v>1108</v>
      </c>
      <c r="B94" s="221"/>
      <c r="C94" s="369" t="s">
        <v>837</v>
      </c>
      <c r="D94" s="370"/>
      <c r="E94" s="371"/>
      <c r="F94" s="4">
        <f>VLOOKUP(A94,Prices!A:B,2,FALSE)</f>
        <v>322.20999999999998</v>
      </c>
      <c r="G94" s="52">
        <f t="shared" si="2"/>
        <v>0</v>
      </c>
      <c r="H94" s="187">
        <v>11</v>
      </c>
      <c r="I94" s="331" t="s">
        <v>1149</v>
      </c>
      <c r="J94" s="332"/>
      <c r="M94" s="89"/>
    </row>
    <row r="95" spans="1:15" x14ac:dyDescent="0.25">
      <c r="A95" s="226" t="s">
        <v>1109</v>
      </c>
      <c r="B95" s="228"/>
      <c r="C95" s="355" t="s">
        <v>838</v>
      </c>
      <c r="D95" s="356"/>
      <c r="E95" s="357"/>
      <c r="F95" s="6">
        <f>VLOOKUP(A95,Prices!A:B,2,FALSE)</f>
        <v>366.18</v>
      </c>
      <c r="G95" s="51">
        <f t="shared" si="2"/>
        <v>0</v>
      </c>
      <c r="H95" s="183">
        <v>11</v>
      </c>
      <c r="I95" s="327" t="s">
        <v>1150</v>
      </c>
      <c r="J95" s="333"/>
      <c r="M95" s="89"/>
    </row>
    <row r="96" spans="1:15" x14ac:dyDescent="0.25">
      <c r="A96" s="226" t="s">
        <v>1110</v>
      </c>
      <c r="B96" s="228"/>
      <c r="C96" s="355" t="s">
        <v>839</v>
      </c>
      <c r="D96" s="356"/>
      <c r="E96" s="357"/>
      <c r="F96" s="6">
        <f>VLOOKUP(A96,Prices!A:B,2,FALSE)</f>
        <v>439.43</v>
      </c>
      <c r="G96" s="51">
        <f t="shared" si="2"/>
        <v>0</v>
      </c>
      <c r="H96" s="183">
        <v>11</v>
      </c>
      <c r="I96" s="327" t="s">
        <v>1151</v>
      </c>
      <c r="J96" s="333"/>
      <c r="M96" s="89"/>
    </row>
    <row r="97" spans="1:13" x14ac:dyDescent="0.25">
      <c r="A97" s="226" t="s">
        <v>1111</v>
      </c>
      <c r="B97" s="228"/>
      <c r="C97" s="377" t="s">
        <v>840</v>
      </c>
      <c r="D97" s="378"/>
      <c r="E97" s="379"/>
      <c r="F97" s="6">
        <f>VLOOKUP(A97,Prices!A:B,2,FALSE)</f>
        <v>520.01</v>
      </c>
      <c r="G97" s="51">
        <f t="shared" si="2"/>
        <v>0</v>
      </c>
      <c r="H97" s="183">
        <v>11</v>
      </c>
      <c r="I97" s="327" t="s">
        <v>1152</v>
      </c>
      <c r="J97" s="333"/>
      <c r="M97" s="89"/>
    </row>
    <row r="98" spans="1:13" x14ac:dyDescent="0.25">
      <c r="A98" s="226" t="s">
        <v>1112</v>
      </c>
      <c r="B98" s="228"/>
      <c r="C98" s="355" t="s">
        <v>841</v>
      </c>
      <c r="D98" s="356"/>
      <c r="E98" s="357"/>
      <c r="F98" s="6">
        <f>VLOOKUP(A98,Prices!A:B,2,FALSE)</f>
        <v>593.25</v>
      </c>
      <c r="G98" s="51">
        <f t="shared" si="2"/>
        <v>0</v>
      </c>
      <c r="H98" s="183">
        <v>8</v>
      </c>
      <c r="I98" s="327" t="s">
        <v>1153</v>
      </c>
      <c r="J98" s="333"/>
      <c r="M98" s="89"/>
    </row>
    <row r="99" spans="1:13" x14ac:dyDescent="0.25">
      <c r="A99" s="226" t="s">
        <v>1113</v>
      </c>
      <c r="B99" s="228"/>
      <c r="C99" s="355" t="s">
        <v>842</v>
      </c>
      <c r="D99" s="356"/>
      <c r="E99" s="357"/>
      <c r="F99" s="6">
        <f>VLOOKUP(A99,Prices!A:B,2,FALSE)</f>
        <v>659.18</v>
      </c>
      <c r="G99" s="51">
        <f t="shared" si="2"/>
        <v>0</v>
      </c>
      <c r="H99" s="183">
        <v>8</v>
      </c>
      <c r="I99" s="327" t="s">
        <v>1154</v>
      </c>
      <c r="J99" s="333"/>
    </row>
    <row r="100" spans="1:13" x14ac:dyDescent="0.25">
      <c r="A100" s="233" t="s">
        <v>1114</v>
      </c>
      <c r="B100" s="235"/>
      <c r="C100" s="360" t="s">
        <v>843</v>
      </c>
      <c r="D100" s="361"/>
      <c r="E100" s="362"/>
      <c r="F100" s="163">
        <f>VLOOKUP(A100,Prices!A:B,2,FALSE)</f>
        <v>805.65</v>
      </c>
      <c r="G100" s="128">
        <f t="shared" si="2"/>
        <v>0</v>
      </c>
      <c r="H100" s="189">
        <v>8</v>
      </c>
      <c r="I100" s="334" t="s">
        <v>1155</v>
      </c>
      <c r="J100" s="335"/>
    </row>
    <row r="103" spans="1:13" x14ac:dyDescent="0.25">
      <c r="A103" s="26" t="s">
        <v>78</v>
      </c>
      <c r="B103" s="27"/>
      <c r="C103" s="28"/>
    </row>
    <row r="104" spans="1:13" x14ac:dyDescent="0.25">
      <c r="A104" s="10"/>
    </row>
    <row r="105" spans="1:13" x14ac:dyDescent="0.25">
      <c r="A105" s="11" t="s">
        <v>79</v>
      </c>
      <c r="B105" s="11"/>
      <c r="C105" s="11"/>
      <c r="D105" s="11"/>
      <c r="E105" s="11"/>
    </row>
    <row r="106" spans="1:13" x14ac:dyDescent="0.25">
      <c r="A106" s="12" t="s">
        <v>80</v>
      </c>
      <c r="B106" s="11"/>
      <c r="C106" s="11"/>
      <c r="D106" s="11"/>
      <c r="E106" s="11"/>
    </row>
    <row r="107" spans="1:13" x14ac:dyDescent="0.25">
      <c r="A107" s="11" t="s">
        <v>81</v>
      </c>
      <c r="B107" s="11"/>
      <c r="C107" s="11"/>
      <c r="D107" s="11"/>
      <c r="E107" s="11"/>
    </row>
    <row r="108" spans="1:13" x14ac:dyDescent="0.25">
      <c r="A108" s="11" t="s">
        <v>82</v>
      </c>
      <c r="B108" s="11"/>
      <c r="C108" s="11"/>
      <c r="D108" s="11"/>
      <c r="E108" s="11"/>
    </row>
    <row r="109" spans="1:13" x14ac:dyDescent="0.25">
      <c r="A109" s="11" t="s">
        <v>83</v>
      </c>
      <c r="B109" s="11"/>
      <c r="C109" s="11"/>
      <c r="D109" s="11"/>
      <c r="E109" s="11"/>
    </row>
    <row r="110" spans="1:13" x14ac:dyDescent="0.25">
      <c r="A110" s="11"/>
      <c r="B110" s="11"/>
      <c r="C110" s="11"/>
      <c r="D110" s="11"/>
      <c r="E110" s="11"/>
    </row>
    <row r="111" spans="1:13" x14ac:dyDescent="0.25">
      <c r="A111" s="13" t="s">
        <v>84</v>
      </c>
      <c r="B111" s="14"/>
      <c r="C111" s="11"/>
      <c r="D111" s="11"/>
      <c r="E111" s="11"/>
    </row>
    <row r="112" spans="1:13" x14ac:dyDescent="0.25">
      <c r="A112" s="15"/>
      <c r="B112" s="11"/>
      <c r="C112" s="11"/>
      <c r="D112" s="11"/>
      <c r="E112" s="11"/>
    </row>
    <row r="113" spans="1:10" x14ac:dyDescent="0.25">
      <c r="A113" s="11" t="s">
        <v>85</v>
      </c>
      <c r="B113" s="11"/>
      <c r="C113" s="11"/>
      <c r="D113" s="11"/>
      <c r="E113" s="11"/>
    </row>
    <row r="114" spans="1:10" x14ac:dyDescent="0.25">
      <c r="A114" s="12" t="s">
        <v>92</v>
      </c>
      <c r="B114" s="11"/>
      <c r="C114" s="11"/>
      <c r="D114" s="11"/>
      <c r="E114" s="11"/>
    </row>
    <row r="115" spans="1:10" x14ac:dyDescent="0.25">
      <c r="A115" s="12" t="s">
        <v>91</v>
      </c>
      <c r="B115" s="11"/>
      <c r="C115" s="11"/>
      <c r="D115" s="11"/>
      <c r="E115" s="11"/>
    </row>
    <row r="116" spans="1:10" x14ac:dyDescent="0.25">
      <c r="A116" s="12" t="s">
        <v>86</v>
      </c>
      <c r="B116" s="11"/>
      <c r="C116" s="11"/>
      <c r="D116" s="11"/>
      <c r="E116" s="11"/>
    </row>
    <row r="117" spans="1:10" x14ac:dyDescent="0.25">
      <c r="A117" s="11" t="s">
        <v>93</v>
      </c>
      <c r="B117" s="11"/>
      <c r="C117" s="11"/>
      <c r="D117" s="11"/>
      <c r="E117" s="11"/>
    </row>
    <row r="118" spans="1:10" x14ac:dyDescent="0.25">
      <c r="A118" s="9" t="s">
        <v>94</v>
      </c>
    </row>
    <row r="119" spans="1:10" x14ac:dyDescent="0.25">
      <c r="A119" s="289"/>
      <c r="B119" s="289"/>
      <c r="C119" s="289"/>
      <c r="D119" s="289"/>
      <c r="E119" s="289"/>
      <c r="F119" s="289"/>
      <c r="G119" s="289"/>
      <c r="H119" s="289"/>
      <c r="I119" s="289"/>
      <c r="J119" s="289"/>
    </row>
    <row r="120" spans="1:10" x14ac:dyDescent="0.25">
      <c r="A120" s="289"/>
      <c r="B120" s="289"/>
      <c r="C120" s="289"/>
      <c r="D120" s="289"/>
      <c r="E120" s="289"/>
      <c r="F120" s="289"/>
      <c r="G120" s="289"/>
      <c r="H120" s="289"/>
      <c r="I120" s="289"/>
      <c r="J120" s="289"/>
    </row>
    <row r="121" spans="1:10" x14ac:dyDescent="0.25">
      <c r="A121" s="289"/>
      <c r="B121" s="289"/>
      <c r="C121" s="289"/>
      <c r="D121" s="289"/>
      <c r="E121" s="289"/>
      <c r="F121" s="289"/>
      <c r="G121" s="289"/>
      <c r="H121" s="289"/>
      <c r="I121" s="289"/>
      <c r="J121" s="289"/>
    </row>
    <row r="122" spans="1:10" x14ac:dyDescent="0.25">
      <c r="A122" s="387"/>
      <c r="B122" s="387"/>
      <c r="C122" s="387"/>
      <c r="D122" s="387"/>
      <c r="E122" s="387"/>
      <c r="F122" s="387"/>
      <c r="G122" s="387"/>
      <c r="H122" s="387"/>
      <c r="I122" s="387"/>
      <c r="J122" s="387"/>
    </row>
    <row r="123" spans="1:10" x14ac:dyDescent="0.25">
      <c r="A123" s="41"/>
      <c r="B123" s="36"/>
      <c r="C123" s="36"/>
      <c r="D123" s="36"/>
      <c r="E123" s="36"/>
    </row>
    <row r="124" spans="1:10" x14ac:dyDescent="0.25">
      <c r="A124" s="36"/>
      <c r="B124" s="36"/>
      <c r="C124" s="36"/>
      <c r="D124" s="36"/>
      <c r="E124" s="36"/>
    </row>
    <row r="125" spans="1:10" x14ac:dyDescent="0.25">
      <c r="A125" s="36"/>
      <c r="B125" s="36"/>
      <c r="C125" s="36"/>
      <c r="D125" s="36"/>
      <c r="E125" s="36"/>
    </row>
    <row r="126" spans="1:10" x14ac:dyDescent="0.25">
      <c r="A126" s="36"/>
      <c r="B126" s="36"/>
      <c r="C126" s="36"/>
      <c r="D126" s="36"/>
      <c r="E126" s="36"/>
    </row>
    <row r="127" spans="1:10" x14ac:dyDescent="0.25">
      <c r="A127" s="289" t="s">
        <v>87</v>
      </c>
      <c r="B127" s="289"/>
      <c r="C127" s="289"/>
      <c r="D127" s="289"/>
      <c r="E127" s="289"/>
      <c r="F127" s="289"/>
      <c r="G127" s="289"/>
      <c r="H127" s="289"/>
      <c r="I127" s="289"/>
      <c r="J127" s="289"/>
    </row>
    <row r="128" spans="1:10" x14ac:dyDescent="0.25">
      <c r="A128" s="289" t="s">
        <v>88</v>
      </c>
      <c r="B128" s="289"/>
      <c r="C128" s="289"/>
      <c r="D128" s="289"/>
      <c r="E128" s="289"/>
      <c r="F128" s="289"/>
      <c r="G128" s="289"/>
      <c r="H128" s="289"/>
      <c r="I128" s="289"/>
      <c r="J128" s="289"/>
    </row>
    <row r="129" spans="1:10" ht="15.75" thickBot="1" x14ac:dyDescent="0.3">
      <c r="A129" s="289" t="s">
        <v>89</v>
      </c>
      <c r="B129" s="289"/>
      <c r="C129" s="289"/>
      <c r="D129" s="289"/>
      <c r="E129" s="289"/>
      <c r="F129" s="289"/>
      <c r="G129" s="289"/>
      <c r="H129" s="289"/>
      <c r="I129" s="289"/>
      <c r="J129" s="289"/>
    </row>
    <row r="130" spans="1:10" ht="15.75" thickBot="1" x14ac:dyDescent="0.3">
      <c r="A130" s="384" t="s">
        <v>90</v>
      </c>
      <c r="B130" s="385"/>
      <c r="C130" s="385"/>
      <c r="D130" s="385"/>
      <c r="E130" s="385"/>
      <c r="F130" s="385"/>
      <c r="G130" s="385"/>
      <c r="H130" s="385"/>
      <c r="I130" s="385"/>
      <c r="J130" s="386"/>
    </row>
  </sheetData>
  <mergeCells count="234">
    <mergeCell ref="C91:E91"/>
    <mergeCell ref="I91:J91"/>
    <mergeCell ref="A92:B92"/>
    <mergeCell ref="C92:E92"/>
    <mergeCell ref="I92:J92"/>
    <mergeCell ref="A93:B93"/>
    <mergeCell ref="C93:E93"/>
    <mergeCell ref="I93:J93"/>
    <mergeCell ref="I73:J73"/>
    <mergeCell ref="A81:B81"/>
    <mergeCell ref="C81:E81"/>
    <mergeCell ref="I81:J81"/>
    <mergeCell ref="A82:B82"/>
    <mergeCell ref="C82:E82"/>
    <mergeCell ref="I82:J82"/>
    <mergeCell ref="A83:B83"/>
    <mergeCell ref="C83:E83"/>
    <mergeCell ref="I83:J83"/>
    <mergeCell ref="F68:F70"/>
    <mergeCell ref="H68:H70"/>
    <mergeCell ref="I68:J70"/>
    <mergeCell ref="C69:E69"/>
    <mergeCell ref="C70:E70"/>
    <mergeCell ref="A94:B94"/>
    <mergeCell ref="C94:E94"/>
    <mergeCell ref="A79:B79"/>
    <mergeCell ref="C79:E79"/>
    <mergeCell ref="A87:B87"/>
    <mergeCell ref="C87:E87"/>
    <mergeCell ref="A84:B84"/>
    <mergeCell ref="C84:E84"/>
    <mergeCell ref="A85:B85"/>
    <mergeCell ref="C85:E85"/>
    <mergeCell ref="A86:B86"/>
    <mergeCell ref="A71:B71"/>
    <mergeCell ref="C71:E71"/>
    <mergeCell ref="I71:J71"/>
    <mergeCell ref="A72:B72"/>
    <mergeCell ref="C72:E72"/>
    <mergeCell ref="I72:J72"/>
    <mergeCell ref="A73:B73"/>
    <mergeCell ref="C73:E73"/>
    <mergeCell ref="A130:J130"/>
    <mergeCell ref="A119:J119"/>
    <mergeCell ref="A120:J120"/>
    <mergeCell ref="A121:J121"/>
    <mergeCell ref="A122:J122"/>
    <mergeCell ref="A97:B97"/>
    <mergeCell ref="C97:E97"/>
    <mergeCell ref="A98:B98"/>
    <mergeCell ref="C98:E98"/>
    <mergeCell ref="I98:J98"/>
    <mergeCell ref="I99:J99"/>
    <mergeCell ref="I100:J100"/>
    <mergeCell ref="A127:J127"/>
    <mergeCell ref="A128:J128"/>
    <mergeCell ref="I97:J97"/>
    <mergeCell ref="C99:E99"/>
    <mergeCell ref="A129:J129"/>
    <mergeCell ref="A99:B99"/>
    <mergeCell ref="A100:B100"/>
    <mergeCell ref="C100:E100"/>
    <mergeCell ref="A96:B96"/>
    <mergeCell ref="I76:J76"/>
    <mergeCell ref="A77:B77"/>
    <mergeCell ref="C77:E77"/>
    <mergeCell ref="I77:J77"/>
    <mergeCell ref="A80:B80"/>
    <mergeCell ref="C78:E78"/>
    <mergeCell ref="C80:E80"/>
    <mergeCell ref="A76:B76"/>
    <mergeCell ref="C76:E76"/>
    <mergeCell ref="I90:J90"/>
    <mergeCell ref="I85:J85"/>
    <mergeCell ref="I86:J86"/>
    <mergeCell ref="I95:J95"/>
    <mergeCell ref="I96:J96"/>
    <mergeCell ref="A78:B78"/>
    <mergeCell ref="A90:B90"/>
    <mergeCell ref="A88:B88"/>
    <mergeCell ref="C88:E88"/>
    <mergeCell ref="A89:B89"/>
    <mergeCell ref="A95:B95"/>
    <mergeCell ref="C95:E95"/>
    <mergeCell ref="C96:E96"/>
    <mergeCell ref="A91:B91"/>
    <mergeCell ref="A34:B34"/>
    <mergeCell ref="C36:E36"/>
    <mergeCell ref="A35:B35"/>
    <mergeCell ref="A36:B36"/>
    <mergeCell ref="A75:B75"/>
    <mergeCell ref="C45:E45"/>
    <mergeCell ref="A46:B46"/>
    <mergeCell ref="C46:E46"/>
    <mergeCell ref="C47:E47"/>
    <mergeCell ref="C48:E48"/>
    <mergeCell ref="A47:B47"/>
    <mergeCell ref="A48:B48"/>
    <mergeCell ref="A54:J54"/>
    <mergeCell ref="A55:J55"/>
    <mergeCell ref="A56:J56"/>
    <mergeCell ref="A43:B43"/>
    <mergeCell ref="C43:E43"/>
    <mergeCell ref="A44:B44"/>
    <mergeCell ref="C44:E44"/>
    <mergeCell ref="A49:B49"/>
    <mergeCell ref="C49:E49"/>
    <mergeCell ref="A45:B45"/>
    <mergeCell ref="I74:J74"/>
    <mergeCell ref="I75:J75"/>
    <mergeCell ref="C32:E32"/>
    <mergeCell ref="A33:B33"/>
    <mergeCell ref="C33:E33"/>
    <mergeCell ref="A30:B30"/>
    <mergeCell ref="C30:E30"/>
    <mergeCell ref="A31:B31"/>
    <mergeCell ref="C31:E31"/>
    <mergeCell ref="C18:E18"/>
    <mergeCell ref="C23:E23"/>
    <mergeCell ref="C24:E24"/>
    <mergeCell ref="A23:B23"/>
    <mergeCell ref="A24:B24"/>
    <mergeCell ref="A19:B19"/>
    <mergeCell ref="C19:E19"/>
    <mergeCell ref="A20:B20"/>
    <mergeCell ref="C20:E20"/>
    <mergeCell ref="A26:B26"/>
    <mergeCell ref="C26:E26"/>
    <mergeCell ref="A27:B27"/>
    <mergeCell ref="C27:E27"/>
    <mergeCell ref="A28:B28"/>
    <mergeCell ref="C28:E28"/>
    <mergeCell ref="A1:J1"/>
    <mergeCell ref="A2:J2"/>
    <mergeCell ref="A3:J3"/>
    <mergeCell ref="A9:B11"/>
    <mergeCell ref="C9:E9"/>
    <mergeCell ref="I9:J11"/>
    <mergeCell ref="C10:E10"/>
    <mergeCell ref="C11:E11"/>
    <mergeCell ref="I18:J18"/>
    <mergeCell ref="I17:J17"/>
    <mergeCell ref="A17:B17"/>
    <mergeCell ref="C17:E17"/>
    <mergeCell ref="F9:F11"/>
    <mergeCell ref="H9:H11"/>
    <mergeCell ref="A18:B18"/>
    <mergeCell ref="A14:B14"/>
    <mergeCell ref="C14:E14"/>
    <mergeCell ref="I14:J14"/>
    <mergeCell ref="A15:B15"/>
    <mergeCell ref="C15:E15"/>
    <mergeCell ref="I15:J15"/>
    <mergeCell ref="A16:B16"/>
    <mergeCell ref="C16:E16"/>
    <mergeCell ref="I16:J16"/>
    <mergeCell ref="A42:B42"/>
    <mergeCell ref="C42:E42"/>
    <mergeCell ref="C34:E34"/>
    <mergeCell ref="A37:B37"/>
    <mergeCell ref="C37:E37"/>
    <mergeCell ref="C35:E35"/>
    <mergeCell ref="A12:J12"/>
    <mergeCell ref="A13:J13"/>
    <mergeCell ref="I29:J29"/>
    <mergeCell ref="I30:J30"/>
    <mergeCell ref="A21:B21"/>
    <mergeCell ref="C21:E21"/>
    <mergeCell ref="A22:B22"/>
    <mergeCell ref="C22:E22"/>
    <mergeCell ref="A25:B25"/>
    <mergeCell ref="C25:E25"/>
    <mergeCell ref="A29:B29"/>
    <mergeCell ref="C29:E29"/>
    <mergeCell ref="A41:B41"/>
    <mergeCell ref="C41:E41"/>
    <mergeCell ref="A32:B32"/>
    <mergeCell ref="I37:J37"/>
    <mergeCell ref="I41:J41"/>
    <mergeCell ref="I42:J42"/>
    <mergeCell ref="I19:J19"/>
    <mergeCell ref="I20:J20"/>
    <mergeCell ref="I21:J21"/>
    <mergeCell ref="I22:J22"/>
    <mergeCell ref="I23:J23"/>
    <mergeCell ref="I24:J24"/>
    <mergeCell ref="I25:J25"/>
    <mergeCell ref="I31:J31"/>
    <mergeCell ref="I32:J32"/>
    <mergeCell ref="I26:J26"/>
    <mergeCell ref="I27:J27"/>
    <mergeCell ref="I28:J28"/>
    <mergeCell ref="I33:J33"/>
    <mergeCell ref="I34:J34"/>
    <mergeCell ref="I35:J35"/>
    <mergeCell ref="I36:J36"/>
    <mergeCell ref="I43:J43"/>
    <mergeCell ref="I44:J44"/>
    <mergeCell ref="I45:J45"/>
    <mergeCell ref="I46:J46"/>
    <mergeCell ref="I47:J47"/>
    <mergeCell ref="I48:J48"/>
    <mergeCell ref="I49:J49"/>
    <mergeCell ref="I94:J94"/>
    <mergeCell ref="I78:J78"/>
    <mergeCell ref="I79:J79"/>
    <mergeCell ref="I80:J80"/>
    <mergeCell ref="I84:J84"/>
    <mergeCell ref="I87:J87"/>
    <mergeCell ref="I88:J88"/>
    <mergeCell ref="I89:J89"/>
    <mergeCell ref="A58:J58"/>
    <mergeCell ref="A59:J59"/>
    <mergeCell ref="A60:J60"/>
    <mergeCell ref="A66:J66"/>
    <mergeCell ref="A67:J67"/>
    <mergeCell ref="C75:E75"/>
    <mergeCell ref="A57:J57"/>
    <mergeCell ref="A68:B70"/>
    <mergeCell ref="C68:E68"/>
    <mergeCell ref="C86:E86"/>
    <mergeCell ref="A74:B74"/>
    <mergeCell ref="C74:E74"/>
    <mergeCell ref="C89:E89"/>
    <mergeCell ref="C90:E90"/>
    <mergeCell ref="A38:B38"/>
    <mergeCell ref="C38:E38"/>
    <mergeCell ref="I38:J38"/>
    <mergeCell ref="A39:B39"/>
    <mergeCell ref="C39:E39"/>
    <mergeCell ref="I39:J39"/>
    <mergeCell ref="A40:B40"/>
    <mergeCell ref="C40:E40"/>
    <mergeCell ref="I40:J40"/>
  </mergeCells>
  <pageMargins left="0.25" right="0.25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O230"/>
  <sheetViews>
    <sheetView zoomScaleNormal="100" zoomScalePageLayoutView="145" workbookViewId="0">
      <pane ySplit="11" topLeftCell="A12" activePane="bottomLeft" state="frozen"/>
      <selection activeCell="A4" sqref="A4:K7"/>
      <selection pane="bottomLeft" activeCell="A12" sqref="A12:J12"/>
    </sheetView>
  </sheetViews>
  <sheetFormatPr defaultColWidth="9.140625" defaultRowHeight="15" x14ac:dyDescent="0.25"/>
  <cols>
    <col min="1" max="5" width="9.140625" style="9"/>
    <col min="6" max="6" width="12.85546875" style="9" bestFit="1" customWidth="1"/>
    <col min="7" max="7" width="10.5703125" style="9" bestFit="1" customWidth="1"/>
    <col min="8" max="8" width="9.140625" style="9" customWidth="1"/>
    <col min="9" max="9" width="21.5703125" style="9" customWidth="1"/>
    <col min="10" max="14" width="9.140625" style="9"/>
    <col min="15" max="15" width="10.5703125" style="9" bestFit="1" customWidth="1"/>
    <col min="16" max="16384" width="9.140625" style="9"/>
  </cols>
  <sheetData>
    <row r="1" spans="1:10" ht="15.75" x14ac:dyDescent="0.25">
      <c r="A1" s="336" t="s">
        <v>820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ht="16.5" thickBot="1" x14ac:dyDescent="0.3">
      <c r="A2" s="339" t="s">
        <v>1184</v>
      </c>
      <c r="B2" s="340"/>
      <c r="C2" s="340"/>
      <c r="D2" s="340"/>
      <c r="E2" s="340"/>
      <c r="F2" s="340"/>
      <c r="G2" s="340"/>
      <c r="H2" s="340"/>
      <c r="I2" s="340"/>
      <c r="J2" s="341"/>
    </row>
    <row r="3" spans="1:10" ht="16.5" thickBot="1" x14ac:dyDescent="0.3">
      <c r="A3" s="270" t="str">
        <f>'Standard Line Sets'!A3:J3</f>
        <v>Effective March 21, 2024</v>
      </c>
      <c r="B3" s="270"/>
      <c r="C3" s="270"/>
      <c r="D3" s="270"/>
      <c r="E3" s="270"/>
      <c r="F3" s="270"/>
      <c r="G3" s="270"/>
      <c r="H3" s="270"/>
      <c r="I3" s="270"/>
      <c r="J3" s="271"/>
    </row>
    <row r="4" spans="1:10" x14ac:dyDescent="0.25">
      <c r="A4" s="46"/>
      <c r="J4" s="47"/>
    </row>
    <row r="5" spans="1:10" x14ac:dyDescent="0.25">
      <c r="A5" s="46"/>
      <c r="J5" s="47"/>
    </row>
    <row r="6" spans="1:10" x14ac:dyDescent="0.25">
      <c r="A6" s="46"/>
      <c r="J6" s="47"/>
    </row>
    <row r="7" spans="1:10" x14ac:dyDescent="0.25">
      <c r="A7" s="46"/>
      <c r="J7" s="47"/>
    </row>
    <row r="8" spans="1:10" ht="15.75" thickBot="1" x14ac:dyDescent="0.3">
      <c r="A8" s="48"/>
      <c r="B8" s="49"/>
      <c r="C8" s="49"/>
      <c r="D8" s="49"/>
      <c r="E8" s="49"/>
      <c r="F8" s="49"/>
      <c r="G8" s="49"/>
      <c r="H8" s="49"/>
      <c r="I8" s="49"/>
      <c r="J8" s="50"/>
    </row>
    <row r="9" spans="1:10" x14ac:dyDescent="0.25">
      <c r="A9" s="268" t="s">
        <v>0</v>
      </c>
      <c r="B9" s="268"/>
      <c r="C9" s="268" t="s">
        <v>1</v>
      </c>
      <c r="D9" s="268"/>
      <c r="E9" s="268"/>
      <c r="F9" s="38" t="s">
        <v>95</v>
      </c>
      <c r="G9" s="38" t="s">
        <v>2</v>
      </c>
      <c r="H9" s="373" t="s">
        <v>1332</v>
      </c>
      <c r="I9" s="268" t="s">
        <v>4</v>
      </c>
      <c r="J9" s="268"/>
    </row>
    <row r="10" spans="1:10" ht="15.75" thickBot="1" x14ac:dyDescent="0.3">
      <c r="A10" s="408" t="s">
        <v>5</v>
      </c>
      <c r="B10" s="409"/>
      <c r="C10" s="269" t="s">
        <v>6</v>
      </c>
      <c r="D10" s="269"/>
      <c r="E10" s="269"/>
      <c r="F10" s="42" t="s">
        <v>7</v>
      </c>
      <c r="G10" s="1"/>
      <c r="H10" s="374"/>
      <c r="I10" s="269" t="s">
        <v>9</v>
      </c>
      <c r="J10" s="269"/>
    </row>
    <row r="11" spans="1:10" ht="15.75" thickBot="1" x14ac:dyDescent="0.3">
      <c r="A11" s="410"/>
      <c r="B11" s="411"/>
      <c r="C11" s="372"/>
      <c r="D11" s="372"/>
      <c r="E11" s="372"/>
      <c r="F11" s="37" t="s">
        <v>10</v>
      </c>
      <c r="G11" s="23">
        <v>0</v>
      </c>
      <c r="H11" s="375"/>
      <c r="I11" s="412" t="s">
        <v>11</v>
      </c>
      <c r="J11" s="267"/>
    </row>
    <row r="12" spans="1:10" ht="15.75" thickBot="1" x14ac:dyDescent="0.3">
      <c r="A12" s="414" t="s">
        <v>12</v>
      </c>
      <c r="B12" s="413"/>
      <c r="C12" s="413"/>
      <c r="D12" s="413"/>
      <c r="E12" s="413"/>
      <c r="F12" s="413"/>
      <c r="G12" s="413"/>
      <c r="H12" s="413"/>
      <c r="I12" s="413"/>
      <c r="J12" s="415"/>
    </row>
    <row r="13" spans="1:10" ht="15.75" thickBot="1" x14ac:dyDescent="0.3">
      <c r="A13" s="249" t="s">
        <v>13</v>
      </c>
      <c r="B13" s="250"/>
      <c r="C13" s="250"/>
      <c r="D13" s="250"/>
      <c r="E13" s="250"/>
      <c r="F13" s="250"/>
      <c r="G13" s="250"/>
      <c r="H13" s="250"/>
      <c r="I13" s="250"/>
      <c r="J13" s="251"/>
    </row>
    <row r="14" spans="1:10" x14ac:dyDescent="0.25">
      <c r="A14" s="272" t="s">
        <v>14</v>
      </c>
      <c r="B14" s="273"/>
      <c r="C14" s="274" t="s">
        <v>15</v>
      </c>
      <c r="D14" s="260"/>
      <c r="E14" s="275"/>
      <c r="F14" s="30">
        <f>VLOOKUP(A14,Prices!A:B,2,FALSE)</f>
        <v>154.97</v>
      </c>
      <c r="G14" s="29">
        <f>F14*$G$11</f>
        <v>0</v>
      </c>
      <c r="H14" s="31">
        <v>10</v>
      </c>
      <c r="I14" s="294" t="s">
        <v>758</v>
      </c>
      <c r="J14" s="277"/>
    </row>
    <row r="15" spans="1:10" x14ac:dyDescent="0.25">
      <c r="A15" s="224" t="s">
        <v>16</v>
      </c>
      <c r="B15" s="225"/>
      <c r="C15" s="226" t="s">
        <v>17</v>
      </c>
      <c r="D15" s="242"/>
      <c r="E15" s="228"/>
      <c r="F15" s="6">
        <f>VLOOKUP(A15,Prices!A:B,2,FALSE)</f>
        <v>210.7</v>
      </c>
      <c r="G15" s="3">
        <f t="shared" ref="G15:G41" si="0">F15*$G$11</f>
        <v>0</v>
      </c>
      <c r="H15" s="148">
        <v>10</v>
      </c>
      <c r="I15" s="403" t="s">
        <v>759</v>
      </c>
      <c r="J15" s="230"/>
    </row>
    <row r="16" spans="1:10" x14ac:dyDescent="0.25">
      <c r="A16" s="224" t="s">
        <v>461</v>
      </c>
      <c r="B16" s="241"/>
      <c r="C16" s="243" t="s">
        <v>468</v>
      </c>
      <c r="D16" s="403"/>
      <c r="E16" s="241"/>
      <c r="F16" s="6">
        <f>VLOOKUP(A16,Prices!A:B,2,FALSE)</f>
        <v>250.44</v>
      </c>
      <c r="G16" s="3">
        <f t="shared" si="0"/>
        <v>0</v>
      </c>
      <c r="H16" s="148">
        <v>10</v>
      </c>
      <c r="I16" s="403" t="s">
        <v>760</v>
      </c>
      <c r="J16" s="244"/>
    </row>
    <row r="17" spans="1:10" x14ac:dyDescent="0.25">
      <c r="A17" s="224" t="s">
        <v>18</v>
      </c>
      <c r="B17" s="225"/>
      <c r="C17" s="226" t="s">
        <v>19</v>
      </c>
      <c r="D17" s="242"/>
      <c r="E17" s="228"/>
      <c r="F17" s="6">
        <f>VLOOKUP(A17,Prices!A:B,2,FALSE)</f>
        <v>274.13</v>
      </c>
      <c r="G17" s="3">
        <f t="shared" si="0"/>
        <v>0</v>
      </c>
      <c r="H17" s="148">
        <v>10</v>
      </c>
      <c r="I17" s="403" t="s">
        <v>761</v>
      </c>
      <c r="J17" s="230"/>
    </row>
    <row r="18" spans="1:10" x14ac:dyDescent="0.25">
      <c r="A18" s="224" t="s">
        <v>20</v>
      </c>
      <c r="B18" s="225"/>
      <c r="C18" s="226" t="s">
        <v>21</v>
      </c>
      <c r="D18" s="242"/>
      <c r="E18" s="228"/>
      <c r="F18" s="6">
        <f>VLOOKUP(A18,Prices!A:B,2,FALSE)</f>
        <v>370.88</v>
      </c>
      <c r="G18" s="3">
        <f t="shared" si="0"/>
        <v>0</v>
      </c>
      <c r="H18" s="148">
        <v>10</v>
      </c>
      <c r="I18" s="403" t="s">
        <v>762</v>
      </c>
      <c r="J18" s="230"/>
    </row>
    <row r="19" spans="1:10" x14ac:dyDescent="0.25">
      <c r="A19" s="224" t="s">
        <v>742</v>
      </c>
      <c r="B19" s="241"/>
      <c r="C19" s="226" t="s">
        <v>714</v>
      </c>
      <c r="D19" s="242"/>
      <c r="E19" s="228"/>
      <c r="F19" s="6">
        <f>VLOOKUP(A19,Prices!A:B,2,FALSE)</f>
        <v>537.05999999999995</v>
      </c>
      <c r="G19" s="3">
        <f t="shared" si="0"/>
        <v>0</v>
      </c>
      <c r="H19" s="148">
        <v>8</v>
      </c>
      <c r="I19" s="403" t="s">
        <v>763</v>
      </c>
      <c r="J19" s="230"/>
    </row>
    <row r="20" spans="1:10" ht="15.75" thickBot="1" x14ac:dyDescent="0.3">
      <c r="A20" s="279" t="s">
        <v>743</v>
      </c>
      <c r="B20" s="280"/>
      <c r="C20" s="281" t="s">
        <v>715</v>
      </c>
      <c r="D20" s="282"/>
      <c r="E20" s="283"/>
      <c r="F20" s="8">
        <f>VLOOKUP(A20,Prices!A:B,2,FALSE)</f>
        <v>807.8</v>
      </c>
      <c r="G20" s="7">
        <f t="shared" si="0"/>
        <v>0</v>
      </c>
      <c r="H20" s="149">
        <v>8</v>
      </c>
      <c r="I20" s="284" t="s">
        <v>764</v>
      </c>
      <c r="J20" s="285"/>
    </row>
    <row r="21" spans="1:10" x14ac:dyDescent="0.25">
      <c r="A21" s="272" t="s">
        <v>22</v>
      </c>
      <c r="B21" s="273"/>
      <c r="C21" s="274" t="s">
        <v>23</v>
      </c>
      <c r="D21" s="260"/>
      <c r="E21" s="275"/>
      <c r="F21" s="30">
        <f>VLOOKUP(A21,Prices!A:B,2,FALSE)</f>
        <v>162.77000000000001</v>
      </c>
      <c r="G21" s="29">
        <f t="shared" si="0"/>
        <v>0</v>
      </c>
      <c r="H21" s="31">
        <v>10</v>
      </c>
      <c r="I21" s="294" t="s">
        <v>765</v>
      </c>
      <c r="J21" s="277"/>
    </row>
    <row r="22" spans="1:10" x14ac:dyDescent="0.25">
      <c r="A22" s="224" t="s">
        <v>24</v>
      </c>
      <c r="B22" s="225"/>
      <c r="C22" s="226" t="s">
        <v>25</v>
      </c>
      <c r="D22" s="242"/>
      <c r="E22" s="228"/>
      <c r="F22" s="6">
        <f>VLOOKUP(A22,Prices!A:B,2,FALSE)</f>
        <v>219.3</v>
      </c>
      <c r="G22" s="3">
        <f t="shared" si="0"/>
        <v>0</v>
      </c>
      <c r="H22" s="148">
        <v>10</v>
      </c>
      <c r="I22" s="403" t="s">
        <v>766</v>
      </c>
      <c r="J22" s="230"/>
    </row>
    <row r="23" spans="1:10" x14ac:dyDescent="0.25">
      <c r="A23" s="224" t="s">
        <v>462</v>
      </c>
      <c r="B23" s="241"/>
      <c r="C23" s="243" t="s">
        <v>469</v>
      </c>
      <c r="D23" s="403"/>
      <c r="E23" s="241"/>
      <c r="F23" s="6">
        <f>VLOOKUP(A23,Prices!A:B,2,FALSE)</f>
        <v>261.44</v>
      </c>
      <c r="G23" s="3">
        <f t="shared" si="0"/>
        <v>0</v>
      </c>
      <c r="H23" s="148">
        <v>10</v>
      </c>
      <c r="I23" s="403" t="s">
        <v>767</v>
      </c>
      <c r="J23" s="244"/>
    </row>
    <row r="24" spans="1:10" x14ac:dyDescent="0.25">
      <c r="A24" s="224" t="s">
        <v>26</v>
      </c>
      <c r="B24" s="225"/>
      <c r="C24" s="226" t="s">
        <v>27</v>
      </c>
      <c r="D24" s="242"/>
      <c r="E24" s="228"/>
      <c r="F24" s="6">
        <f>VLOOKUP(A24,Prices!A:B,2,FALSE)</f>
        <v>283.8</v>
      </c>
      <c r="G24" s="3">
        <f t="shared" si="0"/>
        <v>0</v>
      </c>
      <c r="H24" s="148">
        <v>10</v>
      </c>
      <c r="I24" s="403" t="s">
        <v>768</v>
      </c>
      <c r="J24" s="230"/>
    </row>
    <row r="25" spans="1:10" x14ac:dyDescent="0.25">
      <c r="A25" s="224" t="s">
        <v>28</v>
      </c>
      <c r="B25" s="225"/>
      <c r="C25" s="226" t="s">
        <v>29</v>
      </c>
      <c r="D25" s="242"/>
      <c r="E25" s="228"/>
      <c r="F25" s="6">
        <f>VLOOKUP(A25,Prices!A:B,2,FALSE)</f>
        <v>382.7</v>
      </c>
      <c r="G25" s="3">
        <f t="shared" si="0"/>
        <v>0</v>
      </c>
      <c r="H25" s="148">
        <v>10</v>
      </c>
      <c r="I25" s="403" t="s">
        <v>769</v>
      </c>
      <c r="J25" s="230"/>
    </row>
    <row r="26" spans="1:10" x14ac:dyDescent="0.25">
      <c r="A26" s="224" t="s">
        <v>744</v>
      </c>
      <c r="B26" s="241"/>
      <c r="C26" s="226" t="s">
        <v>716</v>
      </c>
      <c r="D26" s="242"/>
      <c r="E26" s="228"/>
      <c r="F26" s="6">
        <f>VLOOKUP(A26,Prices!A:B,2,FALSE)</f>
        <v>557.52</v>
      </c>
      <c r="G26" s="3">
        <f t="shared" si="0"/>
        <v>0</v>
      </c>
      <c r="H26" s="148">
        <v>8</v>
      </c>
      <c r="I26" s="403" t="s">
        <v>770</v>
      </c>
      <c r="J26" s="230"/>
    </row>
    <row r="27" spans="1:10" ht="15.75" thickBot="1" x14ac:dyDescent="0.3">
      <c r="A27" s="279" t="s">
        <v>745</v>
      </c>
      <c r="B27" s="280"/>
      <c r="C27" s="281" t="s">
        <v>717</v>
      </c>
      <c r="D27" s="282"/>
      <c r="E27" s="283"/>
      <c r="F27" s="8">
        <f>VLOOKUP(A27,Prices!A:B,2,FALSE)</f>
        <v>844.76</v>
      </c>
      <c r="G27" s="7">
        <f t="shared" si="0"/>
        <v>0</v>
      </c>
      <c r="H27" s="149">
        <v>8</v>
      </c>
      <c r="I27" s="284" t="s">
        <v>771</v>
      </c>
      <c r="J27" s="285"/>
    </row>
    <row r="28" spans="1:10" x14ac:dyDescent="0.25">
      <c r="A28" s="272" t="s">
        <v>30</v>
      </c>
      <c r="B28" s="376"/>
      <c r="C28" s="274" t="s">
        <v>31</v>
      </c>
      <c r="D28" s="260"/>
      <c r="E28" s="275"/>
      <c r="F28" s="30">
        <f>VLOOKUP(A28,Prices!A:B,2,FALSE)</f>
        <v>174.97</v>
      </c>
      <c r="G28" s="29">
        <f t="shared" si="0"/>
        <v>0</v>
      </c>
      <c r="H28" s="31">
        <v>11</v>
      </c>
      <c r="I28" s="294" t="s">
        <v>772</v>
      </c>
      <c r="J28" s="277"/>
    </row>
    <row r="29" spans="1:10" x14ac:dyDescent="0.25">
      <c r="A29" s="224" t="s">
        <v>32</v>
      </c>
      <c r="B29" s="241"/>
      <c r="C29" s="226" t="s">
        <v>33</v>
      </c>
      <c r="D29" s="242"/>
      <c r="E29" s="228"/>
      <c r="F29" s="6">
        <f>VLOOKUP(A29,Prices!A:B,2,FALSE)</f>
        <v>231.13</v>
      </c>
      <c r="G29" s="3">
        <f t="shared" si="0"/>
        <v>0</v>
      </c>
      <c r="H29" s="148">
        <v>11</v>
      </c>
      <c r="I29" s="403" t="s">
        <v>773</v>
      </c>
      <c r="J29" s="230"/>
    </row>
    <row r="30" spans="1:10" x14ac:dyDescent="0.25">
      <c r="A30" s="224" t="s">
        <v>463</v>
      </c>
      <c r="B30" s="241"/>
      <c r="C30" s="243" t="s">
        <v>470</v>
      </c>
      <c r="D30" s="403"/>
      <c r="E30" s="241"/>
      <c r="F30" s="6">
        <f>VLOOKUP(A30,Prices!A:B,2,FALSE)</f>
        <v>277.86</v>
      </c>
      <c r="G30" s="3">
        <f t="shared" si="0"/>
        <v>0</v>
      </c>
      <c r="H30" s="148">
        <v>11</v>
      </c>
      <c r="I30" s="403" t="s">
        <v>774</v>
      </c>
      <c r="J30" s="244"/>
    </row>
    <row r="31" spans="1:10" x14ac:dyDescent="0.25">
      <c r="A31" s="224" t="s">
        <v>34</v>
      </c>
      <c r="B31" s="241"/>
      <c r="C31" s="226" t="s">
        <v>35</v>
      </c>
      <c r="D31" s="242"/>
      <c r="E31" s="228"/>
      <c r="F31" s="6">
        <f>VLOOKUP(A31,Prices!A:B,2,FALSE)</f>
        <v>299.93</v>
      </c>
      <c r="G31" s="3">
        <f t="shared" si="0"/>
        <v>0</v>
      </c>
      <c r="H31" s="148">
        <v>11</v>
      </c>
      <c r="I31" s="403" t="s">
        <v>775</v>
      </c>
      <c r="J31" s="230"/>
    </row>
    <row r="32" spans="1:10" x14ac:dyDescent="0.25">
      <c r="A32" s="224" t="s">
        <v>36</v>
      </c>
      <c r="B32" s="241"/>
      <c r="C32" s="226" t="s">
        <v>37</v>
      </c>
      <c r="D32" s="242"/>
      <c r="E32" s="228"/>
      <c r="F32" s="6">
        <f>VLOOKUP(A32,Prices!A:B,2,FALSE)</f>
        <v>404.2</v>
      </c>
      <c r="G32" s="3">
        <f t="shared" si="0"/>
        <v>0</v>
      </c>
      <c r="H32" s="148">
        <v>11</v>
      </c>
      <c r="I32" s="403" t="s">
        <v>776</v>
      </c>
      <c r="J32" s="230"/>
    </row>
    <row r="33" spans="1:10" x14ac:dyDescent="0.25">
      <c r="A33" s="224" t="s">
        <v>746</v>
      </c>
      <c r="B33" s="241"/>
      <c r="C33" s="226" t="s">
        <v>718</v>
      </c>
      <c r="D33" s="242"/>
      <c r="E33" s="228"/>
      <c r="F33" s="6">
        <f>VLOOKUP(A33,Prices!A:B,2,FALSE)</f>
        <v>586.87</v>
      </c>
      <c r="G33" s="3">
        <f t="shared" si="0"/>
        <v>0</v>
      </c>
      <c r="H33" s="148">
        <v>8</v>
      </c>
      <c r="I33" s="403" t="s">
        <v>777</v>
      </c>
      <c r="J33" s="230"/>
    </row>
    <row r="34" spans="1:10" ht="15.75" thickBot="1" x14ac:dyDescent="0.3">
      <c r="A34" s="279" t="s">
        <v>747</v>
      </c>
      <c r="B34" s="280"/>
      <c r="C34" s="281" t="s">
        <v>719</v>
      </c>
      <c r="D34" s="282"/>
      <c r="E34" s="283"/>
      <c r="F34" s="8">
        <f>VLOOKUP(A34,Prices!A:B,2,FALSE)</f>
        <v>879.06</v>
      </c>
      <c r="G34" s="7">
        <f t="shared" si="0"/>
        <v>0</v>
      </c>
      <c r="H34" s="149">
        <v>8</v>
      </c>
      <c r="I34" s="284" t="s">
        <v>778</v>
      </c>
      <c r="J34" s="285"/>
    </row>
    <row r="35" spans="1:10" x14ac:dyDescent="0.25">
      <c r="A35" s="224" t="s">
        <v>38</v>
      </c>
      <c r="B35" s="241"/>
      <c r="C35" s="226" t="s">
        <v>39</v>
      </c>
      <c r="D35" s="242"/>
      <c r="E35" s="228"/>
      <c r="F35" s="6">
        <f>VLOOKUP(A35,Prices!A:B,2,FALSE)</f>
        <v>189.18</v>
      </c>
      <c r="G35" s="3">
        <f t="shared" si="0"/>
        <v>0</v>
      </c>
      <c r="H35" s="148">
        <v>11</v>
      </c>
      <c r="I35" s="243" t="s">
        <v>779</v>
      </c>
      <c r="J35" s="230"/>
    </row>
    <row r="36" spans="1:10" x14ac:dyDescent="0.25">
      <c r="A36" s="224" t="s">
        <v>40</v>
      </c>
      <c r="B36" s="241"/>
      <c r="C36" s="226" t="s">
        <v>41</v>
      </c>
      <c r="D36" s="242"/>
      <c r="E36" s="228"/>
      <c r="F36" s="6">
        <f>VLOOKUP(A36,Prices!A:B,2,FALSE)</f>
        <v>253.7</v>
      </c>
      <c r="G36" s="3">
        <f t="shared" si="0"/>
        <v>0</v>
      </c>
      <c r="H36" s="148">
        <v>11</v>
      </c>
      <c r="I36" s="243" t="s">
        <v>780</v>
      </c>
      <c r="J36" s="230"/>
    </row>
    <row r="37" spans="1:10" x14ac:dyDescent="0.25">
      <c r="A37" s="224" t="s">
        <v>464</v>
      </c>
      <c r="B37" s="241"/>
      <c r="C37" s="243" t="s">
        <v>471</v>
      </c>
      <c r="D37" s="403"/>
      <c r="E37" s="241"/>
      <c r="F37" s="6">
        <f>VLOOKUP(A37,Prices!A:B,2,FALSE)</f>
        <v>297.45</v>
      </c>
      <c r="G37" s="3">
        <f t="shared" si="0"/>
        <v>0</v>
      </c>
      <c r="H37" s="148">
        <v>11</v>
      </c>
      <c r="I37" s="243" t="s">
        <v>781</v>
      </c>
      <c r="J37" s="244"/>
    </row>
    <row r="38" spans="1:10" x14ac:dyDescent="0.25">
      <c r="A38" s="224" t="s">
        <v>42</v>
      </c>
      <c r="B38" s="241"/>
      <c r="C38" s="226" t="s">
        <v>43</v>
      </c>
      <c r="D38" s="242"/>
      <c r="E38" s="228"/>
      <c r="F38" s="6">
        <f>VLOOKUP(A38,Prices!A:B,2,FALSE)</f>
        <v>331.1</v>
      </c>
      <c r="G38" s="3">
        <f t="shared" si="0"/>
        <v>0</v>
      </c>
      <c r="H38" s="148">
        <v>11</v>
      </c>
      <c r="I38" s="243" t="s">
        <v>782</v>
      </c>
      <c r="J38" s="230"/>
    </row>
    <row r="39" spans="1:10" x14ac:dyDescent="0.25">
      <c r="A39" s="224" t="s">
        <v>44</v>
      </c>
      <c r="B39" s="241"/>
      <c r="C39" s="226" t="s">
        <v>45</v>
      </c>
      <c r="D39" s="242"/>
      <c r="E39" s="228"/>
      <c r="F39" s="6">
        <f>VLOOKUP(A39,Prices!A:B,2,FALSE)</f>
        <v>436.05</v>
      </c>
      <c r="G39" s="3">
        <f t="shared" si="0"/>
        <v>0</v>
      </c>
      <c r="H39" s="148">
        <v>11</v>
      </c>
      <c r="I39" s="243" t="s">
        <v>783</v>
      </c>
      <c r="J39" s="230"/>
    </row>
    <row r="40" spans="1:10" x14ac:dyDescent="0.25">
      <c r="A40" s="224" t="s">
        <v>748</v>
      </c>
      <c r="B40" s="241"/>
      <c r="C40" s="226" t="s">
        <v>720</v>
      </c>
      <c r="D40" s="242"/>
      <c r="E40" s="228"/>
      <c r="F40" s="6">
        <f>VLOOKUP(A40,Prices!A:B,2,FALSE)</f>
        <v>609.32000000000005</v>
      </c>
      <c r="G40" s="3">
        <f t="shared" si="0"/>
        <v>0</v>
      </c>
      <c r="H40" s="148">
        <v>8</v>
      </c>
      <c r="I40" s="403" t="s">
        <v>784</v>
      </c>
      <c r="J40" s="230"/>
    </row>
    <row r="41" spans="1:10" ht="15.75" thickBot="1" x14ac:dyDescent="0.3">
      <c r="A41" s="279" t="s">
        <v>749</v>
      </c>
      <c r="B41" s="280"/>
      <c r="C41" s="281" t="s">
        <v>721</v>
      </c>
      <c r="D41" s="282"/>
      <c r="E41" s="283"/>
      <c r="F41" s="8">
        <f>VLOOKUP(A41,Prices!A:B,2,FALSE)</f>
        <v>1363.98</v>
      </c>
      <c r="G41" s="7">
        <f t="shared" si="0"/>
        <v>0</v>
      </c>
      <c r="H41" s="149">
        <v>8</v>
      </c>
      <c r="I41" s="284" t="s">
        <v>785</v>
      </c>
      <c r="J41" s="285"/>
    </row>
    <row r="42" spans="1:10" x14ac:dyDescent="0.25">
      <c r="A42" s="41"/>
      <c r="B42" s="36"/>
      <c r="C42" s="36"/>
      <c r="D42" s="36"/>
      <c r="E42" s="36"/>
    </row>
    <row r="43" spans="1:10" x14ac:dyDescent="0.25">
      <c r="A43" s="41"/>
      <c r="B43" s="36"/>
      <c r="C43" s="36"/>
      <c r="D43" s="36"/>
      <c r="E43" s="36"/>
    </row>
    <row r="44" spans="1:10" x14ac:dyDescent="0.25">
      <c r="A44" s="41"/>
      <c r="B44" s="36"/>
      <c r="C44" s="36"/>
      <c r="D44" s="36"/>
      <c r="E44" s="36"/>
    </row>
    <row r="45" spans="1:10" x14ac:dyDescent="0.25">
      <c r="A45" s="36"/>
      <c r="B45" s="36"/>
      <c r="C45" s="36"/>
      <c r="D45" s="36"/>
      <c r="E45" s="36"/>
    </row>
    <row r="46" spans="1:10" x14ac:dyDescent="0.25">
      <c r="A46" s="36"/>
      <c r="B46" s="36"/>
      <c r="C46" s="36"/>
      <c r="D46" s="36"/>
      <c r="E46" s="36"/>
    </row>
    <row r="47" spans="1:10" x14ac:dyDescent="0.25">
      <c r="A47" s="36"/>
      <c r="B47" s="36"/>
      <c r="C47" s="36"/>
      <c r="D47" s="36"/>
      <c r="E47" s="36"/>
    </row>
    <row r="48" spans="1:10" x14ac:dyDescent="0.25">
      <c r="A48" s="289" t="s">
        <v>87</v>
      </c>
      <c r="B48" s="289"/>
      <c r="C48" s="289"/>
      <c r="D48" s="289"/>
      <c r="E48" s="289"/>
      <c r="F48" s="289"/>
      <c r="G48" s="289"/>
      <c r="H48" s="289"/>
      <c r="I48" s="289"/>
      <c r="J48" s="289"/>
    </row>
    <row r="49" spans="1:10" x14ac:dyDescent="0.25">
      <c r="A49" s="289" t="s">
        <v>88</v>
      </c>
      <c r="B49" s="289"/>
      <c r="C49" s="289"/>
      <c r="D49" s="289"/>
      <c r="E49" s="289"/>
      <c r="F49" s="289"/>
      <c r="G49" s="289"/>
      <c r="H49" s="289"/>
      <c r="I49" s="289"/>
      <c r="J49" s="289"/>
    </row>
    <row r="50" spans="1:10" ht="15.75" thickBot="1" x14ac:dyDescent="0.3">
      <c r="A50" s="289" t="s">
        <v>89</v>
      </c>
      <c r="B50" s="289"/>
      <c r="C50" s="289"/>
      <c r="D50" s="289"/>
      <c r="E50" s="289"/>
      <c r="F50" s="289"/>
      <c r="G50" s="289"/>
      <c r="H50" s="289"/>
      <c r="I50" s="289"/>
      <c r="J50" s="289"/>
    </row>
    <row r="51" spans="1:10" ht="15.75" thickBot="1" x14ac:dyDescent="0.3">
      <c r="A51" s="384" t="s">
        <v>90</v>
      </c>
      <c r="B51" s="385"/>
      <c r="C51" s="385"/>
      <c r="D51" s="385"/>
      <c r="E51" s="385"/>
      <c r="F51" s="385"/>
      <c r="G51" s="385"/>
      <c r="H51" s="385"/>
      <c r="I51" s="385"/>
      <c r="J51" s="386"/>
    </row>
    <row r="52" spans="1:10" ht="15.75" x14ac:dyDescent="0.25">
      <c r="A52" s="336" t="s">
        <v>820</v>
      </c>
      <c r="B52" s="337"/>
      <c r="C52" s="337"/>
      <c r="D52" s="337"/>
      <c r="E52" s="337"/>
      <c r="F52" s="337"/>
      <c r="G52" s="337"/>
      <c r="H52" s="337"/>
      <c r="I52" s="337"/>
      <c r="J52" s="338"/>
    </row>
    <row r="53" spans="1:10" ht="16.5" thickBot="1" x14ac:dyDescent="0.3">
      <c r="A53" s="339" t="s">
        <v>1185</v>
      </c>
      <c r="B53" s="340"/>
      <c r="C53" s="340"/>
      <c r="D53" s="340"/>
      <c r="E53" s="340"/>
      <c r="F53" s="340"/>
      <c r="G53" s="340"/>
      <c r="H53" s="340"/>
      <c r="I53" s="340"/>
      <c r="J53" s="341"/>
    </row>
    <row r="54" spans="1:10" ht="16.5" thickBot="1" x14ac:dyDescent="0.3">
      <c r="A54" s="342" t="str">
        <f>A3</f>
        <v>Effective March 21, 2024</v>
      </c>
      <c r="B54" s="270"/>
      <c r="C54" s="270"/>
      <c r="D54" s="270"/>
      <c r="E54" s="270"/>
      <c r="F54" s="270"/>
      <c r="G54" s="270"/>
      <c r="H54" s="270"/>
      <c r="I54" s="270"/>
      <c r="J54" s="271"/>
    </row>
    <row r="55" spans="1:10" x14ac:dyDescent="0.25">
      <c r="A55" s="46"/>
      <c r="J55" s="47"/>
    </row>
    <row r="56" spans="1:10" x14ac:dyDescent="0.25">
      <c r="A56" s="46"/>
      <c r="J56" s="47"/>
    </row>
    <row r="57" spans="1:10" x14ac:dyDescent="0.25">
      <c r="A57" s="46"/>
      <c r="J57" s="47"/>
    </row>
    <row r="58" spans="1:10" x14ac:dyDescent="0.25">
      <c r="A58" s="46"/>
      <c r="J58" s="47"/>
    </row>
    <row r="59" spans="1:10" ht="15.75" thickBot="1" x14ac:dyDescent="0.3">
      <c r="A59" s="48"/>
      <c r="B59" s="49"/>
      <c r="C59" s="49"/>
      <c r="D59" s="49"/>
      <c r="E59" s="49"/>
      <c r="F59" s="49"/>
      <c r="G59" s="49"/>
      <c r="H59" s="49"/>
      <c r="I59" s="49"/>
      <c r="J59" s="50"/>
    </row>
    <row r="60" spans="1:10" x14ac:dyDescent="0.25">
      <c r="A60" s="268" t="s">
        <v>0</v>
      </c>
      <c r="B60" s="268"/>
      <c r="C60" s="268" t="s">
        <v>1</v>
      </c>
      <c r="D60" s="268"/>
      <c r="E60" s="268"/>
      <c r="F60" s="45" t="s">
        <v>95</v>
      </c>
      <c r="G60" s="38" t="s">
        <v>2</v>
      </c>
      <c r="H60" s="373" t="s">
        <v>1332</v>
      </c>
      <c r="I60" s="268" t="s">
        <v>4</v>
      </c>
      <c r="J60" s="268"/>
    </row>
    <row r="61" spans="1:10" ht="15.75" thickBot="1" x14ac:dyDescent="0.3">
      <c r="A61" s="408" t="s">
        <v>5</v>
      </c>
      <c r="B61" s="409"/>
      <c r="C61" s="269" t="s">
        <v>6</v>
      </c>
      <c r="D61" s="269"/>
      <c r="E61" s="269"/>
      <c r="F61" s="42" t="s">
        <v>7</v>
      </c>
      <c r="G61" s="1"/>
      <c r="H61" s="374"/>
      <c r="I61" s="269" t="s">
        <v>9</v>
      </c>
      <c r="J61" s="269"/>
    </row>
    <row r="62" spans="1:10" ht="15.75" thickBot="1" x14ac:dyDescent="0.3">
      <c r="A62" s="410"/>
      <c r="B62" s="411"/>
      <c r="C62" s="372"/>
      <c r="D62" s="372"/>
      <c r="E62" s="372"/>
      <c r="F62" s="37" t="s">
        <v>10</v>
      </c>
      <c r="G62" s="70">
        <f>G11</f>
        <v>0</v>
      </c>
      <c r="H62" s="375"/>
      <c r="I62" s="412" t="s">
        <v>11</v>
      </c>
      <c r="J62" s="267"/>
    </row>
    <row r="63" spans="1:10" ht="15.75" thickBot="1" x14ac:dyDescent="0.3">
      <c r="A63" s="414" t="s">
        <v>12</v>
      </c>
      <c r="B63" s="413"/>
      <c r="C63" s="413"/>
      <c r="D63" s="413"/>
      <c r="E63" s="413"/>
      <c r="F63" s="413"/>
      <c r="G63" s="413"/>
      <c r="H63" s="413"/>
      <c r="I63" s="413"/>
      <c r="J63" s="415"/>
    </row>
    <row r="64" spans="1:10" ht="15.75" thickBot="1" x14ac:dyDescent="0.3">
      <c r="A64" s="249" t="s">
        <v>46</v>
      </c>
      <c r="B64" s="250"/>
      <c r="C64" s="250"/>
      <c r="D64" s="250"/>
      <c r="E64" s="250"/>
      <c r="F64" s="250"/>
      <c r="G64" s="250"/>
      <c r="H64" s="250"/>
      <c r="I64" s="250"/>
      <c r="J64" s="251"/>
    </row>
    <row r="65" spans="1:10" x14ac:dyDescent="0.25">
      <c r="A65" s="272" t="s">
        <v>47</v>
      </c>
      <c r="B65" s="273"/>
      <c r="C65" s="274" t="s">
        <v>48</v>
      </c>
      <c r="D65" s="260"/>
      <c r="E65" s="275"/>
      <c r="F65" s="30">
        <f>VLOOKUP(A65,Prices!A:B,2,FALSE)</f>
        <v>165.86</v>
      </c>
      <c r="G65" s="29">
        <f>F65*$G$11</f>
        <v>0</v>
      </c>
      <c r="H65" s="31">
        <v>10</v>
      </c>
      <c r="I65" s="294" t="s">
        <v>786</v>
      </c>
      <c r="J65" s="277"/>
    </row>
    <row r="66" spans="1:10" x14ac:dyDescent="0.25">
      <c r="A66" s="224" t="s">
        <v>49</v>
      </c>
      <c r="B66" s="225"/>
      <c r="C66" s="226" t="s">
        <v>50</v>
      </c>
      <c r="D66" s="242"/>
      <c r="E66" s="228"/>
      <c r="F66" s="6">
        <f>VLOOKUP(A66,Prices!A:B,2,FALSE)</f>
        <v>225.74</v>
      </c>
      <c r="G66" s="3">
        <f t="shared" ref="G66:G92" si="1">F66*$G$11</f>
        <v>0</v>
      </c>
      <c r="H66" s="148">
        <v>10</v>
      </c>
      <c r="I66" s="403" t="s">
        <v>787</v>
      </c>
      <c r="J66" s="230"/>
    </row>
    <row r="67" spans="1:10" x14ac:dyDescent="0.25">
      <c r="A67" s="224" t="s">
        <v>788</v>
      </c>
      <c r="B67" s="241"/>
      <c r="C67" s="243" t="s">
        <v>472</v>
      </c>
      <c r="D67" s="403"/>
      <c r="E67" s="241"/>
      <c r="F67" s="6">
        <f>VLOOKUP(A67,Prices!A:B,2,FALSE)</f>
        <v>270.44</v>
      </c>
      <c r="G67" s="3">
        <f t="shared" si="1"/>
        <v>0</v>
      </c>
      <c r="H67" s="148">
        <v>10</v>
      </c>
      <c r="I67" s="403" t="s">
        <v>789</v>
      </c>
      <c r="J67" s="244"/>
    </row>
    <row r="68" spans="1:10" x14ac:dyDescent="0.25">
      <c r="A68" s="224" t="s">
        <v>51</v>
      </c>
      <c r="B68" s="225"/>
      <c r="C68" s="226" t="s">
        <v>52</v>
      </c>
      <c r="D68" s="242"/>
      <c r="E68" s="228"/>
      <c r="F68" s="6">
        <f>VLOOKUP(A68,Prices!A:B,2,FALSE)</f>
        <v>284.13</v>
      </c>
      <c r="G68" s="3">
        <f t="shared" si="1"/>
        <v>0</v>
      </c>
      <c r="H68" s="148">
        <v>10</v>
      </c>
      <c r="I68" s="403" t="s">
        <v>790</v>
      </c>
      <c r="J68" s="230"/>
    </row>
    <row r="69" spans="1:10" x14ac:dyDescent="0.25">
      <c r="A69" s="224" t="s">
        <v>730</v>
      </c>
      <c r="B69" s="241"/>
      <c r="C69" s="226" t="s">
        <v>53</v>
      </c>
      <c r="D69" s="242"/>
      <c r="E69" s="228"/>
      <c r="F69" s="6">
        <f>VLOOKUP(A69,Prices!A:B,2,FALSE)</f>
        <v>393.89</v>
      </c>
      <c r="G69" s="3">
        <f t="shared" si="1"/>
        <v>0</v>
      </c>
      <c r="H69" s="148">
        <v>10</v>
      </c>
      <c r="I69" s="403" t="s">
        <v>791</v>
      </c>
      <c r="J69" s="230"/>
    </row>
    <row r="70" spans="1:10" x14ac:dyDescent="0.25">
      <c r="A70" s="224" t="s">
        <v>750</v>
      </c>
      <c r="B70" s="241"/>
      <c r="C70" s="226" t="s">
        <v>722</v>
      </c>
      <c r="D70" s="242"/>
      <c r="E70" s="228"/>
      <c r="F70" s="6">
        <f>VLOOKUP(A70,Prices!A:B,2,FALSE)</f>
        <v>560.91999999999996</v>
      </c>
      <c r="G70" s="3">
        <f t="shared" si="1"/>
        <v>0</v>
      </c>
      <c r="H70" s="148">
        <v>8</v>
      </c>
      <c r="I70" s="403" t="s">
        <v>792</v>
      </c>
      <c r="J70" s="230"/>
    </row>
    <row r="71" spans="1:10" ht="15.75" thickBot="1" x14ac:dyDescent="0.3">
      <c r="A71" s="279" t="s">
        <v>751</v>
      </c>
      <c r="B71" s="280"/>
      <c r="C71" s="281" t="s">
        <v>723</v>
      </c>
      <c r="D71" s="282"/>
      <c r="E71" s="283"/>
      <c r="F71" s="8">
        <f>VLOOKUP(A71,Prices!A:B,2,FALSE)</f>
        <v>844.76</v>
      </c>
      <c r="G71" s="7">
        <f t="shared" si="1"/>
        <v>0</v>
      </c>
      <c r="H71" s="149">
        <v>8</v>
      </c>
      <c r="I71" s="284" t="s">
        <v>793</v>
      </c>
      <c r="J71" s="285"/>
    </row>
    <row r="72" spans="1:10" x14ac:dyDescent="0.25">
      <c r="A72" s="272" t="s">
        <v>54</v>
      </c>
      <c r="B72" s="273"/>
      <c r="C72" s="274" t="s">
        <v>55</v>
      </c>
      <c r="D72" s="260"/>
      <c r="E72" s="275"/>
      <c r="F72" s="30">
        <f>VLOOKUP(A72,Prices!A:B,2,FALSE)</f>
        <v>173.99</v>
      </c>
      <c r="G72" s="29">
        <f t="shared" si="1"/>
        <v>0</v>
      </c>
      <c r="H72" s="31">
        <v>10</v>
      </c>
      <c r="I72" s="294" t="s">
        <v>794</v>
      </c>
      <c r="J72" s="277"/>
    </row>
    <row r="73" spans="1:10" x14ac:dyDescent="0.25">
      <c r="A73" s="224" t="s">
        <v>56</v>
      </c>
      <c r="B73" s="225"/>
      <c r="C73" s="226" t="s">
        <v>57</v>
      </c>
      <c r="D73" s="242"/>
      <c r="E73" s="228"/>
      <c r="F73" s="6">
        <f>VLOOKUP(A73,Prices!A:B,2,FALSE)</f>
        <v>235.83</v>
      </c>
      <c r="G73" s="3">
        <f t="shared" si="1"/>
        <v>0</v>
      </c>
      <c r="H73" s="148">
        <v>10</v>
      </c>
      <c r="I73" s="403" t="s">
        <v>795</v>
      </c>
      <c r="J73" s="230"/>
    </row>
    <row r="74" spans="1:10" x14ac:dyDescent="0.25">
      <c r="A74" s="224" t="s">
        <v>465</v>
      </c>
      <c r="B74" s="241"/>
      <c r="C74" s="243" t="s">
        <v>473</v>
      </c>
      <c r="D74" s="403"/>
      <c r="E74" s="241"/>
      <c r="F74" s="6">
        <f>VLOOKUP(A74,Prices!A:B,2,FALSE)</f>
        <v>281.44</v>
      </c>
      <c r="G74" s="3">
        <f t="shared" si="1"/>
        <v>0</v>
      </c>
      <c r="H74" s="148">
        <v>10</v>
      </c>
      <c r="I74" s="403" t="s">
        <v>796</v>
      </c>
      <c r="J74" s="244"/>
    </row>
    <row r="75" spans="1:10" x14ac:dyDescent="0.25">
      <c r="A75" s="224" t="s">
        <v>58</v>
      </c>
      <c r="B75" s="225"/>
      <c r="C75" s="226" t="s">
        <v>59</v>
      </c>
      <c r="D75" s="242"/>
      <c r="E75" s="228"/>
      <c r="F75" s="6">
        <f>VLOOKUP(A75,Prices!A:B,2,FALSE)</f>
        <v>296.11</v>
      </c>
      <c r="G75" s="3">
        <f t="shared" si="1"/>
        <v>0</v>
      </c>
      <c r="H75" s="148">
        <v>10</v>
      </c>
      <c r="I75" s="403" t="s">
        <v>797</v>
      </c>
      <c r="J75" s="230"/>
    </row>
    <row r="76" spans="1:10" x14ac:dyDescent="0.25">
      <c r="A76" s="224" t="s">
        <v>60</v>
      </c>
      <c r="B76" s="225"/>
      <c r="C76" s="226" t="s">
        <v>61</v>
      </c>
      <c r="D76" s="242"/>
      <c r="E76" s="228"/>
      <c r="F76" s="6">
        <f>VLOOKUP(A76,Prices!A:B,2,FALSE)</f>
        <v>409.55</v>
      </c>
      <c r="G76" s="3">
        <f t="shared" si="1"/>
        <v>0</v>
      </c>
      <c r="H76" s="148">
        <v>10</v>
      </c>
      <c r="I76" s="243" t="s">
        <v>798</v>
      </c>
      <c r="J76" s="244"/>
    </row>
    <row r="77" spans="1:10" x14ac:dyDescent="0.25">
      <c r="A77" s="224" t="s">
        <v>752</v>
      </c>
      <c r="B77" s="241"/>
      <c r="C77" s="226" t="s">
        <v>724</v>
      </c>
      <c r="D77" s="242"/>
      <c r="E77" s="228"/>
      <c r="F77" s="6">
        <f>VLOOKUP(A77,Prices!A:B,2,FALSE)</f>
        <v>582.21</v>
      </c>
      <c r="G77" s="3">
        <f t="shared" si="1"/>
        <v>0</v>
      </c>
      <c r="H77" s="148">
        <v>8</v>
      </c>
      <c r="I77" s="403" t="s">
        <v>799</v>
      </c>
      <c r="J77" s="230"/>
    </row>
    <row r="78" spans="1:10" ht="15.75" thickBot="1" x14ac:dyDescent="0.3">
      <c r="A78" s="279" t="s">
        <v>753</v>
      </c>
      <c r="B78" s="280"/>
      <c r="C78" s="281" t="s">
        <v>725</v>
      </c>
      <c r="D78" s="282"/>
      <c r="E78" s="283"/>
      <c r="F78" s="8">
        <f>VLOOKUP(A78,Prices!A:B,2,FALSE)</f>
        <v>875.63</v>
      </c>
      <c r="G78" s="7">
        <f t="shared" si="1"/>
        <v>0</v>
      </c>
      <c r="H78" s="149">
        <v>8</v>
      </c>
      <c r="I78" s="284" t="s">
        <v>800</v>
      </c>
      <c r="J78" s="285"/>
    </row>
    <row r="79" spans="1:10" x14ac:dyDescent="0.25">
      <c r="A79" s="272" t="s">
        <v>62</v>
      </c>
      <c r="B79" s="273"/>
      <c r="C79" s="274" t="s">
        <v>63</v>
      </c>
      <c r="D79" s="260"/>
      <c r="E79" s="275"/>
      <c r="F79" s="30">
        <f>VLOOKUP(A79,Prices!A:B,2,FALSE)</f>
        <v>186.64</v>
      </c>
      <c r="G79" s="29">
        <f t="shared" si="1"/>
        <v>0</v>
      </c>
      <c r="H79" s="31">
        <v>11</v>
      </c>
      <c r="I79" s="294" t="s">
        <v>801</v>
      </c>
      <c r="J79" s="277"/>
    </row>
    <row r="80" spans="1:10" x14ac:dyDescent="0.25">
      <c r="A80" s="224" t="s">
        <v>64</v>
      </c>
      <c r="B80" s="225"/>
      <c r="C80" s="226" t="s">
        <v>65</v>
      </c>
      <c r="D80" s="242"/>
      <c r="E80" s="228"/>
      <c r="F80" s="6">
        <f>VLOOKUP(A80,Prices!A:B,2,FALSE)</f>
        <v>251.02</v>
      </c>
      <c r="G80" s="3">
        <f t="shared" si="1"/>
        <v>0</v>
      </c>
      <c r="H80" s="148">
        <v>11</v>
      </c>
      <c r="I80" s="403" t="s">
        <v>802</v>
      </c>
      <c r="J80" s="230"/>
    </row>
    <row r="81" spans="1:10" x14ac:dyDescent="0.25">
      <c r="A81" s="224" t="s">
        <v>466</v>
      </c>
      <c r="B81" s="241"/>
      <c r="C81" s="243" t="s">
        <v>474</v>
      </c>
      <c r="D81" s="403"/>
      <c r="E81" s="241"/>
      <c r="F81" s="6">
        <f>VLOOKUP(A81,Prices!A:B,2,FALSE)</f>
        <v>307.86</v>
      </c>
      <c r="G81" s="3">
        <f t="shared" si="1"/>
        <v>0</v>
      </c>
      <c r="H81" s="148">
        <v>11</v>
      </c>
      <c r="I81" s="403" t="s">
        <v>803</v>
      </c>
      <c r="J81" s="244"/>
    </row>
    <row r="82" spans="1:10" x14ac:dyDescent="0.25">
      <c r="A82" s="224" t="s">
        <v>66</v>
      </c>
      <c r="B82" s="225"/>
      <c r="C82" s="226" t="s">
        <v>67</v>
      </c>
      <c r="D82" s="242"/>
      <c r="E82" s="228"/>
      <c r="F82" s="6">
        <f>VLOOKUP(A82,Prices!A:B,2,FALSE)</f>
        <v>313.82</v>
      </c>
      <c r="G82" s="3">
        <f t="shared" si="1"/>
        <v>0</v>
      </c>
      <c r="H82" s="148">
        <v>11</v>
      </c>
      <c r="I82" s="403" t="s">
        <v>804</v>
      </c>
      <c r="J82" s="230"/>
    </row>
    <row r="83" spans="1:10" x14ac:dyDescent="0.25">
      <c r="A83" s="224" t="s">
        <v>68</v>
      </c>
      <c r="B83" s="225"/>
      <c r="C83" s="226" t="s">
        <v>69</v>
      </c>
      <c r="D83" s="242"/>
      <c r="E83" s="228"/>
      <c r="F83" s="6">
        <f>VLOOKUP(A83,Prices!A:B,2,FALSE)</f>
        <v>432.06</v>
      </c>
      <c r="G83" s="3">
        <f t="shared" si="1"/>
        <v>0</v>
      </c>
      <c r="H83" s="148">
        <v>11</v>
      </c>
      <c r="I83" s="403" t="s">
        <v>805</v>
      </c>
      <c r="J83" s="230"/>
    </row>
    <row r="84" spans="1:10" x14ac:dyDescent="0.25">
      <c r="A84" s="224" t="s">
        <v>754</v>
      </c>
      <c r="B84" s="241"/>
      <c r="C84" s="226" t="s">
        <v>726</v>
      </c>
      <c r="D84" s="242"/>
      <c r="E84" s="228"/>
      <c r="F84" s="6">
        <f>VLOOKUP(A84,Prices!A:B,2,FALSE)</f>
        <v>612.04999999999995</v>
      </c>
      <c r="G84" s="3">
        <f t="shared" si="1"/>
        <v>0</v>
      </c>
      <c r="H84" s="148">
        <v>8</v>
      </c>
      <c r="I84" s="403" t="s">
        <v>806</v>
      </c>
      <c r="J84" s="230"/>
    </row>
    <row r="85" spans="1:10" ht="15.75" thickBot="1" x14ac:dyDescent="0.3">
      <c r="A85" s="279" t="s">
        <v>755</v>
      </c>
      <c r="B85" s="280"/>
      <c r="C85" s="281" t="s">
        <v>727</v>
      </c>
      <c r="D85" s="282"/>
      <c r="E85" s="283"/>
      <c r="F85" s="8">
        <f>VLOOKUP(A85,Prices!A:B,2,FALSE)</f>
        <v>921.22</v>
      </c>
      <c r="G85" s="7">
        <f t="shared" si="1"/>
        <v>0</v>
      </c>
      <c r="H85" s="149">
        <v>8</v>
      </c>
      <c r="I85" s="284" t="s">
        <v>807</v>
      </c>
      <c r="J85" s="285"/>
    </row>
    <row r="86" spans="1:10" x14ac:dyDescent="0.25">
      <c r="A86" s="272" t="s">
        <v>70</v>
      </c>
      <c r="B86" s="273"/>
      <c r="C86" s="274" t="s">
        <v>71</v>
      </c>
      <c r="D86" s="260"/>
      <c r="E86" s="275"/>
      <c r="F86" s="30">
        <f>VLOOKUP(A86,Prices!A:B,2,FALSE)</f>
        <v>197.5</v>
      </c>
      <c r="G86" s="29">
        <f t="shared" si="1"/>
        <v>0</v>
      </c>
      <c r="H86" s="31">
        <v>11</v>
      </c>
      <c r="I86" s="294" t="s">
        <v>808</v>
      </c>
      <c r="J86" s="277"/>
    </row>
    <row r="87" spans="1:10" x14ac:dyDescent="0.25">
      <c r="A87" s="224" t="s">
        <v>72</v>
      </c>
      <c r="B87" s="225"/>
      <c r="C87" s="226" t="s">
        <v>73</v>
      </c>
      <c r="D87" s="242"/>
      <c r="E87" s="228"/>
      <c r="F87" s="6">
        <f>VLOOKUP(A87,Prices!A:B,2,FALSE)</f>
        <v>271.11</v>
      </c>
      <c r="G87" s="3">
        <f t="shared" si="1"/>
        <v>0</v>
      </c>
      <c r="H87" s="148">
        <v>11</v>
      </c>
      <c r="I87" s="403" t="s">
        <v>809</v>
      </c>
      <c r="J87" s="230"/>
    </row>
    <row r="88" spans="1:10" x14ac:dyDescent="0.25">
      <c r="A88" s="224" t="s">
        <v>467</v>
      </c>
      <c r="B88" s="241"/>
      <c r="C88" s="243" t="s">
        <v>475</v>
      </c>
      <c r="D88" s="403"/>
      <c r="E88" s="241"/>
      <c r="F88" s="6">
        <f>VLOOKUP(A88,Prices!A:B,2,FALSE)</f>
        <v>327.45</v>
      </c>
      <c r="G88" s="3">
        <f t="shared" si="1"/>
        <v>0</v>
      </c>
      <c r="H88" s="148">
        <v>11</v>
      </c>
      <c r="I88" s="403" t="s">
        <v>810</v>
      </c>
      <c r="J88" s="244"/>
    </row>
    <row r="89" spans="1:10" x14ac:dyDescent="0.25">
      <c r="A89" s="224" t="s">
        <v>74</v>
      </c>
      <c r="B89" s="225"/>
      <c r="C89" s="226" t="s">
        <v>75</v>
      </c>
      <c r="D89" s="242"/>
      <c r="E89" s="228"/>
      <c r="F89" s="6">
        <f>VLOOKUP(A89,Prices!A:B,2,FALSE)</f>
        <v>362.18</v>
      </c>
      <c r="G89" s="3">
        <f t="shared" si="1"/>
        <v>0</v>
      </c>
      <c r="H89" s="148">
        <v>11</v>
      </c>
      <c r="I89" s="403" t="s">
        <v>811</v>
      </c>
      <c r="J89" s="230"/>
    </row>
    <row r="90" spans="1:10" x14ac:dyDescent="0.25">
      <c r="A90" s="224" t="s">
        <v>76</v>
      </c>
      <c r="B90" s="225"/>
      <c r="C90" s="226" t="s">
        <v>77</v>
      </c>
      <c r="D90" s="242"/>
      <c r="E90" s="228"/>
      <c r="F90" s="6">
        <f>VLOOKUP(A90,Prices!A:B,2,FALSE)</f>
        <v>462.51</v>
      </c>
      <c r="G90" s="3">
        <f t="shared" si="1"/>
        <v>0</v>
      </c>
      <c r="H90" s="148">
        <v>11</v>
      </c>
      <c r="I90" s="403" t="s">
        <v>812</v>
      </c>
      <c r="J90" s="230"/>
    </row>
    <row r="91" spans="1:10" x14ac:dyDescent="0.25">
      <c r="A91" s="224" t="s">
        <v>756</v>
      </c>
      <c r="B91" s="241"/>
      <c r="C91" s="226" t="s">
        <v>728</v>
      </c>
      <c r="D91" s="242"/>
      <c r="E91" s="228"/>
      <c r="F91" s="6">
        <f>VLOOKUP(A91,Prices!A:B,2,FALSE)</f>
        <v>654.79999999999995</v>
      </c>
      <c r="G91" s="3">
        <f t="shared" si="1"/>
        <v>0</v>
      </c>
      <c r="H91" s="148">
        <v>8</v>
      </c>
      <c r="I91" s="403" t="s">
        <v>813</v>
      </c>
      <c r="J91" s="230"/>
    </row>
    <row r="92" spans="1:10" ht="15.75" thickBot="1" x14ac:dyDescent="0.3">
      <c r="A92" s="279" t="s">
        <v>757</v>
      </c>
      <c r="B92" s="280"/>
      <c r="C92" s="281" t="s">
        <v>729</v>
      </c>
      <c r="D92" s="282"/>
      <c r="E92" s="283"/>
      <c r="F92" s="8">
        <f>VLOOKUP(A92,Prices!A:B,2,FALSE)</f>
        <v>982.26</v>
      </c>
      <c r="G92" s="7">
        <f t="shared" si="1"/>
        <v>0</v>
      </c>
      <c r="H92" s="149">
        <v>8</v>
      </c>
      <c r="I92" s="284" t="s">
        <v>814</v>
      </c>
      <c r="J92" s="285"/>
    </row>
    <row r="93" spans="1:10" x14ac:dyDescent="0.25">
      <c r="A93" s="272" t="s">
        <v>1015</v>
      </c>
      <c r="B93" s="273"/>
      <c r="C93" s="274" t="s">
        <v>988</v>
      </c>
      <c r="D93" s="260"/>
      <c r="E93" s="275"/>
      <c r="F93" s="30">
        <f>VLOOKUP(A93,Prices!A:B,2,FALSE)</f>
        <v>235.92</v>
      </c>
      <c r="G93" s="29">
        <f t="shared" ref="G93:G106" si="2">F93*$G$11</f>
        <v>0</v>
      </c>
      <c r="H93" s="31">
        <v>8</v>
      </c>
      <c r="I93" s="294"/>
      <c r="J93" s="277"/>
    </row>
    <row r="94" spans="1:10" x14ac:dyDescent="0.25">
      <c r="A94" s="224" t="s">
        <v>977</v>
      </c>
      <c r="B94" s="225"/>
      <c r="C94" s="226" t="s">
        <v>989</v>
      </c>
      <c r="D94" s="242"/>
      <c r="E94" s="228"/>
      <c r="F94" s="6">
        <f>VLOOKUP(A94,Prices!A:B,2,FALSE)</f>
        <v>327.06</v>
      </c>
      <c r="G94" s="3">
        <f t="shared" si="2"/>
        <v>0</v>
      </c>
      <c r="H94" s="148">
        <v>8</v>
      </c>
      <c r="I94" s="403"/>
      <c r="J94" s="230"/>
    </row>
    <row r="95" spans="1:10" x14ac:dyDescent="0.25">
      <c r="A95" s="224" t="s">
        <v>978</v>
      </c>
      <c r="B95" s="241"/>
      <c r="C95" s="243" t="s">
        <v>990</v>
      </c>
      <c r="D95" s="403"/>
      <c r="E95" s="241"/>
      <c r="F95" s="6">
        <f>VLOOKUP(A95,Prices!A:B,2,FALSE)</f>
        <v>383.42</v>
      </c>
      <c r="G95" s="3">
        <f t="shared" si="2"/>
        <v>0</v>
      </c>
      <c r="H95" s="148">
        <v>8</v>
      </c>
      <c r="I95" s="403"/>
      <c r="J95" s="244"/>
    </row>
    <row r="96" spans="1:10" x14ac:dyDescent="0.25">
      <c r="A96" s="224" t="s">
        <v>979</v>
      </c>
      <c r="B96" s="225"/>
      <c r="C96" s="226" t="s">
        <v>991</v>
      </c>
      <c r="D96" s="242"/>
      <c r="E96" s="228"/>
      <c r="F96" s="6">
        <f>VLOOKUP(A96,Prices!A:B,2,FALSE)</f>
        <v>439.87</v>
      </c>
      <c r="G96" s="3">
        <f t="shared" si="2"/>
        <v>0</v>
      </c>
      <c r="H96" s="148">
        <v>8</v>
      </c>
      <c r="I96" s="403"/>
      <c r="J96" s="230"/>
    </row>
    <row r="97" spans="1:12" x14ac:dyDescent="0.25">
      <c r="A97" s="224" t="s">
        <v>980</v>
      </c>
      <c r="B97" s="225"/>
      <c r="C97" s="226" t="s">
        <v>992</v>
      </c>
      <c r="D97" s="242"/>
      <c r="E97" s="228"/>
      <c r="F97" s="6">
        <f>VLOOKUP(A97,Prices!A:B,2,FALSE)</f>
        <v>592.1</v>
      </c>
      <c r="G97" s="3">
        <f t="shared" si="2"/>
        <v>0</v>
      </c>
      <c r="H97" s="148">
        <v>8</v>
      </c>
      <c r="I97" s="403"/>
      <c r="J97" s="230"/>
    </row>
    <row r="98" spans="1:12" x14ac:dyDescent="0.25">
      <c r="A98" s="224" t="s">
        <v>981</v>
      </c>
      <c r="B98" s="241"/>
      <c r="C98" s="226" t="s">
        <v>993</v>
      </c>
      <c r="D98" s="242"/>
      <c r="E98" s="228"/>
      <c r="F98" s="6">
        <f>VLOOKUP(A98,Prices!A:B,2,FALSE)</f>
        <v>792.82</v>
      </c>
      <c r="G98" s="3">
        <f t="shared" si="2"/>
        <v>0</v>
      </c>
      <c r="H98" s="148">
        <v>6</v>
      </c>
      <c r="I98" s="403"/>
      <c r="J98" s="230"/>
    </row>
    <row r="99" spans="1:12" ht="15.75" thickBot="1" x14ac:dyDescent="0.3">
      <c r="A99" s="279" t="s">
        <v>982</v>
      </c>
      <c r="B99" s="280"/>
      <c r="C99" s="281" t="s">
        <v>994</v>
      </c>
      <c r="D99" s="282"/>
      <c r="E99" s="283"/>
      <c r="F99" s="8">
        <f>VLOOKUP(A99,Prices!A:B,2,FALSE)</f>
        <v>1231.57</v>
      </c>
      <c r="G99" s="7">
        <f t="shared" si="2"/>
        <v>0</v>
      </c>
      <c r="H99" s="149">
        <v>6</v>
      </c>
      <c r="I99" s="284"/>
      <c r="J99" s="285"/>
    </row>
    <row r="100" spans="1:12" x14ac:dyDescent="0.25">
      <c r="A100" s="272" t="s">
        <v>976</v>
      </c>
      <c r="B100" s="273"/>
      <c r="C100" s="274" t="s">
        <v>1053</v>
      </c>
      <c r="D100" s="260"/>
      <c r="E100" s="275"/>
      <c r="F100" s="30">
        <f>VLOOKUP(A100,Prices!A:B,2,FALSE)</f>
        <v>305.94</v>
      </c>
      <c r="G100" s="29">
        <f t="shared" si="2"/>
        <v>0</v>
      </c>
      <c r="H100" s="31">
        <v>8</v>
      </c>
      <c r="I100" s="294"/>
      <c r="J100" s="277"/>
    </row>
    <row r="101" spans="1:12" x14ac:dyDescent="0.25">
      <c r="A101" s="224" t="s">
        <v>983</v>
      </c>
      <c r="B101" s="225"/>
      <c r="C101" s="226" t="s">
        <v>1054</v>
      </c>
      <c r="D101" s="242"/>
      <c r="E101" s="228"/>
      <c r="F101" s="6">
        <f>VLOOKUP(A101,Prices!A:B,2,FALSE)</f>
        <v>424.15</v>
      </c>
      <c r="G101" s="3">
        <f t="shared" si="2"/>
        <v>0</v>
      </c>
      <c r="H101" s="148">
        <v>8</v>
      </c>
      <c r="I101" s="403"/>
      <c r="J101" s="230"/>
    </row>
    <row r="102" spans="1:12" x14ac:dyDescent="0.25">
      <c r="A102" s="224" t="s">
        <v>984</v>
      </c>
      <c r="B102" s="241"/>
      <c r="C102" s="243" t="s">
        <v>1055</v>
      </c>
      <c r="D102" s="403"/>
      <c r="E102" s="241"/>
      <c r="F102" s="6">
        <f>VLOOKUP(A102,Prices!A:B,2,FALSE)</f>
        <v>497.3</v>
      </c>
      <c r="G102" s="3">
        <f t="shared" si="2"/>
        <v>0</v>
      </c>
      <c r="H102" s="148">
        <v>8</v>
      </c>
      <c r="I102" s="403"/>
      <c r="J102" s="244"/>
    </row>
    <row r="103" spans="1:12" x14ac:dyDescent="0.25">
      <c r="A103" s="224" t="s">
        <v>985</v>
      </c>
      <c r="B103" s="225"/>
      <c r="C103" s="226" t="s">
        <v>1056</v>
      </c>
      <c r="D103" s="242"/>
      <c r="E103" s="228"/>
      <c r="F103" s="6">
        <f>VLOOKUP(A103,Prices!A:B,2,FALSE)</f>
        <v>570.44000000000005</v>
      </c>
      <c r="G103" s="3">
        <f t="shared" si="2"/>
        <v>0</v>
      </c>
      <c r="H103" s="148">
        <v>8</v>
      </c>
      <c r="I103" s="403"/>
      <c r="J103" s="230"/>
    </row>
    <row r="104" spans="1:12" x14ac:dyDescent="0.25">
      <c r="A104" s="224" t="s">
        <v>986</v>
      </c>
      <c r="B104" s="225"/>
      <c r="C104" s="226" t="s">
        <v>1057</v>
      </c>
      <c r="D104" s="242"/>
      <c r="E104" s="228"/>
      <c r="F104" s="6">
        <f>VLOOKUP(A104,Prices!A:B,2,FALSE)</f>
        <v>767.88</v>
      </c>
      <c r="G104" s="3">
        <f t="shared" si="2"/>
        <v>0</v>
      </c>
      <c r="H104" s="148">
        <v>8</v>
      </c>
      <c r="I104" s="403"/>
      <c r="J104" s="230"/>
    </row>
    <row r="105" spans="1:12" x14ac:dyDescent="0.25">
      <c r="A105" s="224" t="s">
        <v>987</v>
      </c>
      <c r="B105" s="241"/>
      <c r="C105" s="226" t="s">
        <v>1058</v>
      </c>
      <c r="D105" s="242"/>
      <c r="E105" s="228"/>
      <c r="F105" s="6">
        <f>VLOOKUP(A105,Prices!A:B,2,FALSE)</f>
        <v>1028.19</v>
      </c>
      <c r="G105" s="3">
        <f t="shared" si="2"/>
        <v>0</v>
      </c>
      <c r="H105" s="148">
        <v>6</v>
      </c>
      <c r="I105" s="403"/>
      <c r="J105" s="230"/>
    </row>
    <row r="106" spans="1:12" ht="15.75" thickBot="1" x14ac:dyDescent="0.3">
      <c r="A106" s="279" t="s">
        <v>1021</v>
      </c>
      <c r="B106" s="280"/>
      <c r="C106" s="281" t="s">
        <v>1059</v>
      </c>
      <c r="D106" s="282"/>
      <c r="E106" s="283"/>
      <c r="F106" s="8">
        <f>VLOOKUP(A106,Prices!A:B,2,FALSE)</f>
        <v>1597.19</v>
      </c>
      <c r="G106" s="7">
        <f t="shared" si="2"/>
        <v>0</v>
      </c>
      <c r="H106" s="149">
        <v>6</v>
      </c>
      <c r="I106" s="284"/>
      <c r="J106" s="285"/>
    </row>
    <row r="107" spans="1:12" x14ac:dyDescent="0.25">
      <c r="A107" s="85" t="s">
        <v>995</v>
      </c>
    </row>
    <row r="109" spans="1:12" x14ac:dyDescent="0.25">
      <c r="A109" s="41"/>
      <c r="B109" s="36"/>
      <c r="C109" s="36"/>
      <c r="D109" s="36"/>
      <c r="E109" s="36"/>
    </row>
    <row r="110" spans="1:12" x14ac:dyDescent="0.25">
      <c r="A110" s="36"/>
      <c r="B110" s="36"/>
      <c r="C110" s="36"/>
      <c r="D110" s="36"/>
      <c r="E110" s="36"/>
    </row>
    <row r="111" spans="1:12" x14ac:dyDescent="0.25">
      <c r="A111" s="36"/>
      <c r="B111" s="36"/>
      <c r="C111" s="36"/>
      <c r="D111" s="36"/>
      <c r="E111" s="36"/>
      <c r="K111" s="41"/>
      <c r="L111" s="41"/>
    </row>
    <row r="112" spans="1:12" x14ac:dyDescent="0.25">
      <c r="A112" s="36"/>
      <c r="B112" s="36"/>
      <c r="C112" s="36"/>
      <c r="D112" s="36"/>
      <c r="E112" s="36"/>
      <c r="K112" s="41"/>
      <c r="L112" s="41"/>
    </row>
    <row r="113" spans="1:12" x14ac:dyDescent="0.25">
      <c r="A113" s="289" t="s">
        <v>87</v>
      </c>
      <c r="B113" s="289"/>
      <c r="C113" s="289"/>
      <c r="D113" s="289"/>
      <c r="E113" s="289"/>
      <c r="F113" s="289"/>
      <c r="G113" s="289"/>
      <c r="H113" s="289"/>
      <c r="I113" s="289"/>
      <c r="J113" s="289"/>
      <c r="K113" s="41"/>
      <c r="L113" s="41"/>
    </row>
    <row r="114" spans="1:12" x14ac:dyDescent="0.25">
      <c r="A114" s="289" t="s">
        <v>88</v>
      </c>
      <c r="B114" s="289"/>
      <c r="C114" s="289"/>
      <c r="D114" s="289"/>
      <c r="E114" s="289"/>
      <c r="F114" s="289"/>
      <c r="G114" s="289"/>
      <c r="H114" s="289"/>
      <c r="I114" s="289"/>
      <c r="J114" s="289"/>
      <c r="K114" s="41"/>
      <c r="L114" s="41"/>
    </row>
    <row r="115" spans="1:12" ht="15.75" thickBot="1" x14ac:dyDescent="0.3">
      <c r="A115" s="416" t="s">
        <v>89</v>
      </c>
      <c r="B115" s="416"/>
      <c r="C115" s="416"/>
      <c r="D115" s="416"/>
      <c r="E115" s="416"/>
      <c r="F115" s="416"/>
      <c r="G115" s="416"/>
      <c r="H115" s="416"/>
      <c r="I115" s="416"/>
      <c r="J115" s="416"/>
      <c r="K115" s="41"/>
      <c r="L115" s="41"/>
    </row>
    <row r="116" spans="1:12" ht="15.75" thickBot="1" x14ac:dyDescent="0.3">
      <c r="A116" s="417" t="s">
        <v>90</v>
      </c>
      <c r="B116" s="418"/>
      <c r="C116" s="418"/>
      <c r="D116" s="418"/>
      <c r="E116" s="418"/>
      <c r="F116" s="418"/>
      <c r="G116" s="418"/>
      <c r="H116" s="418"/>
      <c r="I116" s="418"/>
      <c r="J116" s="419"/>
    </row>
    <row r="117" spans="1:12" ht="15.75" x14ac:dyDescent="0.25">
      <c r="A117" s="336" t="s">
        <v>821</v>
      </c>
      <c r="B117" s="337"/>
      <c r="C117" s="337"/>
      <c r="D117" s="337"/>
      <c r="E117" s="337"/>
      <c r="F117" s="337"/>
      <c r="G117" s="337"/>
      <c r="H117" s="337"/>
      <c r="I117" s="337"/>
      <c r="J117" s="338"/>
    </row>
    <row r="118" spans="1:12" ht="16.5" thickBot="1" x14ac:dyDescent="0.3">
      <c r="A118" s="339" t="s">
        <v>1186</v>
      </c>
      <c r="B118" s="340"/>
      <c r="C118" s="340"/>
      <c r="D118" s="340"/>
      <c r="E118" s="340"/>
      <c r="F118" s="340"/>
      <c r="G118" s="340"/>
      <c r="H118" s="340"/>
      <c r="I118" s="340"/>
      <c r="J118" s="341"/>
    </row>
    <row r="119" spans="1:12" ht="16.5" thickBot="1" x14ac:dyDescent="0.3">
      <c r="A119" s="342" t="str">
        <f>A3</f>
        <v>Effective March 21, 2024</v>
      </c>
      <c r="B119" s="270"/>
      <c r="C119" s="270"/>
      <c r="D119" s="270"/>
      <c r="E119" s="270"/>
      <c r="F119" s="270"/>
      <c r="G119" s="270"/>
      <c r="H119" s="270"/>
      <c r="I119" s="270"/>
      <c r="J119" s="271"/>
    </row>
    <row r="120" spans="1:12" x14ac:dyDescent="0.25">
      <c r="A120" s="46"/>
      <c r="J120" s="47"/>
    </row>
    <row r="121" spans="1:12" x14ac:dyDescent="0.25">
      <c r="A121" s="46"/>
      <c r="J121" s="47"/>
    </row>
    <row r="122" spans="1:12" x14ac:dyDescent="0.25">
      <c r="A122" s="46"/>
      <c r="J122" s="47"/>
    </row>
    <row r="123" spans="1:12" x14ac:dyDescent="0.25">
      <c r="A123" s="46"/>
      <c r="J123" s="47"/>
    </row>
    <row r="124" spans="1:12" ht="15.75" thickBot="1" x14ac:dyDescent="0.3">
      <c r="A124" s="48"/>
      <c r="B124" s="49"/>
      <c r="C124" s="49"/>
      <c r="D124" s="49"/>
      <c r="E124" s="49"/>
      <c r="F124" s="49"/>
      <c r="G124" s="49"/>
      <c r="H124" s="49"/>
      <c r="I124" s="49"/>
      <c r="J124" s="50"/>
    </row>
    <row r="125" spans="1:12" x14ac:dyDescent="0.25">
      <c r="A125" s="268" t="s">
        <v>0</v>
      </c>
      <c r="B125" s="268"/>
      <c r="C125" s="268" t="s">
        <v>1</v>
      </c>
      <c r="D125" s="268"/>
      <c r="E125" s="268"/>
      <c r="F125" s="45" t="s">
        <v>95</v>
      </c>
      <c r="G125" s="38" t="s">
        <v>2</v>
      </c>
      <c r="H125" s="373" t="s">
        <v>1332</v>
      </c>
      <c r="I125" s="268" t="s">
        <v>4</v>
      </c>
      <c r="J125" s="268"/>
    </row>
    <row r="126" spans="1:12" ht="15.75" thickBot="1" x14ac:dyDescent="0.3">
      <c r="A126" s="408" t="s">
        <v>5</v>
      </c>
      <c r="B126" s="409"/>
      <c r="C126" s="269" t="s">
        <v>6</v>
      </c>
      <c r="D126" s="269"/>
      <c r="E126" s="269"/>
      <c r="F126" s="42" t="s">
        <v>7</v>
      </c>
      <c r="G126" s="1"/>
      <c r="H126" s="374"/>
      <c r="I126" s="269" t="s">
        <v>9</v>
      </c>
      <c r="J126" s="269"/>
    </row>
    <row r="127" spans="1:12" ht="15.75" thickBot="1" x14ac:dyDescent="0.3">
      <c r="A127" s="410"/>
      <c r="B127" s="411"/>
      <c r="C127" s="269"/>
      <c r="D127" s="269"/>
      <c r="E127" s="269"/>
      <c r="F127" s="42" t="s">
        <v>10</v>
      </c>
      <c r="G127" s="70">
        <f>G11</f>
        <v>0</v>
      </c>
      <c r="H127" s="375"/>
      <c r="I127" s="412" t="s">
        <v>11</v>
      </c>
      <c r="J127" s="267"/>
    </row>
    <row r="128" spans="1:12" ht="15.75" thickBot="1" x14ac:dyDescent="0.3">
      <c r="A128" s="246" t="s">
        <v>12</v>
      </c>
      <c r="B128" s="247"/>
      <c r="C128" s="247"/>
      <c r="D128" s="247"/>
      <c r="E128" s="247"/>
      <c r="F128" s="247"/>
      <c r="G128" s="413"/>
      <c r="H128" s="247"/>
      <c r="I128" s="247"/>
      <c r="J128" s="248"/>
    </row>
    <row r="129" spans="1:10" ht="15.75" thickBot="1" x14ac:dyDescent="0.3">
      <c r="A129" s="249" t="s">
        <v>285</v>
      </c>
      <c r="B129" s="250"/>
      <c r="C129" s="250"/>
      <c r="D129" s="250"/>
      <c r="E129" s="250"/>
      <c r="F129" s="250"/>
      <c r="G129" s="250"/>
      <c r="H129" s="250"/>
      <c r="I129" s="250"/>
      <c r="J129" s="251"/>
    </row>
    <row r="130" spans="1:10" x14ac:dyDescent="0.25">
      <c r="A130" s="402" t="s">
        <v>1212</v>
      </c>
      <c r="B130" s="400"/>
      <c r="C130" s="398" t="s">
        <v>851</v>
      </c>
      <c r="D130" s="399" t="s">
        <v>689</v>
      </c>
      <c r="E130" s="400" t="s">
        <v>689</v>
      </c>
      <c r="F130" s="30">
        <f>VLOOKUP(A130,Prices!A:B,2,FALSE)</f>
        <v>174.06</v>
      </c>
      <c r="G130" s="29">
        <f>F130*$G$11</f>
        <v>0</v>
      </c>
      <c r="H130" s="31">
        <v>10</v>
      </c>
      <c r="I130" s="388" t="s">
        <v>1227</v>
      </c>
      <c r="J130" s="407"/>
    </row>
    <row r="131" spans="1:10" x14ac:dyDescent="0.25">
      <c r="A131" s="401" t="s">
        <v>702</v>
      </c>
      <c r="B131" s="397"/>
      <c r="C131" s="396" t="s">
        <v>689</v>
      </c>
      <c r="D131" s="387" t="s">
        <v>689</v>
      </c>
      <c r="E131" s="397" t="s">
        <v>689</v>
      </c>
      <c r="F131" s="6">
        <f>VLOOKUP(A131,Prices!A:B,2,FALSE)</f>
        <v>252.36</v>
      </c>
      <c r="G131" s="3">
        <f>F131*$G$11</f>
        <v>0</v>
      </c>
      <c r="H131" s="33">
        <v>10</v>
      </c>
      <c r="I131" s="390" t="s">
        <v>731</v>
      </c>
      <c r="J131" s="393"/>
    </row>
    <row r="132" spans="1:10" x14ac:dyDescent="0.25">
      <c r="A132" s="401" t="s">
        <v>1213</v>
      </c>
      <c r="B132" s="397"/>
      <c r="C132" s="396" t="s">
        <v>852</v>
      </c>
      <c r="D132" s="387" t="s">
        <v>689</v>
      </c>
      <c r="E132" s="397" t="s">
        <v>689</v>
      </c>
      <c r="F132" s="6">
        <f>VLOOKUP(A132,Prices!A:B,2,FALSE)</f>
        <v>274.98</v>
      </c>
      <c r="G132" s="3">
        <f>F132*$G$11</f>
        <v>0</v>
      </c>
      <c r="H132" s="33">
        <v>11</v>
      </c>
      <c r="I132" s="390" t="s">
        <v>1228</v>
      </c>
      <c r="J132" s="393"/>
    </row>
    <row r="133" spans="1:10" x14ac:dyDescent="0.25">
      <c r="A133" s="401" t="s">
        <v>711</v>
      </c>
      <c r="B133" s="397"/>
      <c r="C133" s="396" t="s">
        <v>690</v>
      </c>
      <c r="D133" s="387" t="s">
        <v>690</v>
      </c>
      <c r="E133" s="397" t="s">
        <v>690</v>
      </c>
      <c r="F133" s="6">
        <f>VLOOKUP(A133,Prices!A:B,2,FALSE)</f>
        <v>310.74</v>
      </c>
      <c r="G133" s="3">
        <f t="shared" ref="G133:G159" si="3">F133*$G$11</f>
        <v>0</v>
      </c>
      <c r="H133" s="33">
        <v>8</v>
      </c>
      <c r="I133" s="390" t="s">
        <v>732</v>
      </c>
      <c r="J133" s="391"/>
    </row>
    <row r="134" spans="1:10" ht="15.75" thickBot="1" x14ac:dyDescent="0.3">
      <c r="A134" s="401" t="s">
        <v>844</v>
      </c>
      <c r="B134" s="397"/>
      <c r="C134" s="396" t="s">
        <v>691</v>
      </c>
      <c r="D134" s="387" t="s">
        <v>691</v>
      </c>
      <c r="E134" s="397" t="s">
        <v>691</v>
      </c>
      <c r="F134" s="6">
        <f>VLOOKUP(A134,Prices!A:B,2,FALSE)</f>
        <v>420.51</v>
      </c>
      <c r="G134" s="3">
        <f t="shared" si="3"/>
        <v>0</v>
      </c>
      <c r="H134" s="33">
        <v>8</v>
      </c>
      <c r="I134" s="390" t="s">
        <v>1229</v>
      </c>
      <c r="J134" s="391"/>
    </row>
    <row r="135" spans="1:10" x14ac:dyDescent="0.25">
      <c r="A135" s="402" t="s">
        <v>1216</v>
      </c>
      <c r="B135" s="400"/>
      <c r="C135" s="398" t="s">
        <v>855</v>
      </c>
      <c r="D135" s="399" t="s">
        <v>692</v>
      </c>
      <c r="E135" s="400" t="s">
        <v>692</v>
      </c>
      <c r="F135" s="30">
        <f>VLOOKUP(A135,Prices!A:B,2,FALSE)</f>
        <v>182.18</v>
      </c>
      <c r="G135" s="29">
        <f t="shared" si="3"/>
        <v>0</v>
      </c>
      <c r="H135" s="32">
        <v>10</v>
      </c>
      <c r="I135" s="388" t="s">
        <v>1230</v>
      </c>
      <c r="J135" s="389"/>
    </row>
    <row r="136" spans="1:10" x14ac:dyDescent="0.25">
      <c r="A136" s="401" t="s">
        <v>703</v>
      </c>
      <c r="B136" s="397"/>
      <c r="C136" s="396" t="s">
        <v>692</v>
      </c>
      <c r="D136" s="387" t="s">
        <v>692</v>
      </c>
      <c r="E136" s="397" t="s">
        <v>692</v>
      </c>
      <c r="F136" s="6">
        <f>VLOOKUP(A136,Prices!A:B,2,FALSE)</f>
        <v>262.45</v>
      </c>
      <c r="G136" s="3">
        <f t="shared" si="3"/>
        <v>0</v>
      </c>
      <c r="H136" s="33">
        <v>10</v>
      </c>
      <c r="I136" s="390" t="s">
        <v>733</v>
      </c>
      <c r="J136" s="391"/>
    </row>
    <row r="137" spans="1:10" x14ac:dyDescent="0.25">
      <c r="A137" s="401" t="s">
        <v>1217</v>
      </c>
      <c r="B137" s="397"/>
      <c r="C137" s="396" t="s">
        <v>856</v>
      </c>
      <c r="D137" s="387" t="s">
        <v>692</v>
      </c>
      <c r="E137" s="397" t="s">
        <v>692</v>
      </c>
      <c r="F137" s="6">
        <f>VLOOKUP(A137,Prices!A:B,2,FALSE)</f>
        <v>285.60000000000002</v>
      </c>
      <c r="G137" s="3">
        <f t="shared" si="3"/>
        <v>0</v>
      </c>
      <c r="H137" s="33">
        <v>11</v>
      </c>
      <c r="I137" s="390" t="s">
        <v>1231</v>
      </c>
      <c r="J137" s="391"/>
    </row>
    <row r="138" spans="1:10" x14ac:dyDescent="0.25">
      <c r="A138" s="401" t="s">
        <v>704</v>
      </c>
      <c r="B138" s="397"/>
      <c r="C138" s="396" t="s">
        <v>693</v>
      </c>
      <c r="D138" s="387" t="s">
        <v>693</v>
      </c>
      <c r="E138" s="397" t="s">
        <v>693</v>
      </c>
      <c r="F138" s="6">
        <f>VLOOKUP(A138,Prices!A:B,2,FALSE)</f>
        <v>322.73</v>
      </c>
      <c r="G138" s="3">
        <f t="shared" si="3"/>
        <v>0</v>
      </c>
      <c r="H138" s="33">
        <v>8</v>
      </c>
      <c r="I138" s="390" t="s">
        <v>734</v>
      </c>
      <c r="J138" s="393"/>
    </row>
    <row r="139" spans="1:10" ht="15.75" thickBot="1" x14ac:dyDescent="0.3">
      <c r="A139" s="401" t="s">
        <v>705</v>
      </c>
      <c r="B139" s="397"/>
      <c r="C139" s="396" t="s">
        <v>694</v>
      </c>
      <c r="D139" s="387" t="s">
        <v>694</v>
      </c>
      <c r="E139" s="397" t="s">
        <v>694</v>
      </c>
      <c r="F139" s="6">
        <f>VLOOKUP(A139,Prices!A:B,2,FALSE)</f>
        <v>436.16</v>
      </c>
      <c r="G139" s="3">
        <f t="shared" si="3"/>
        <v>0</v>
      </c>
      <c r="H139" s="33">
        <v>8</v>
      </c>
      <c r="I139" s="390" t="s">
        <v>735</v>
      </c>
      <c r="J139" s="393"/>
    </row>
    <row r="140" spans="1:10" x14ac:dyDescent="0.25">
      <c r="A140" s="402" t="s">
        <v>1220</v>
      </c>
      <c r="B140" s="400"/>
      <c r="C140" s="398" t="s">
        <v>853</v>
      </c>
      <c r="D140" s="399" t="s">
        <v>695</v>
      </c>
      <c r="E140" s="400" t="s">
        <v>695</v>
      </c>
      <c r="F140" s="30">
        <f>VLOOKUP(A140,Prices!A:B,2,FALSE)</f>
        <v>191.5</v>
      </c>
      <c r="G140" s="29">
        <f t="shared" si="3"/>
        <v>0</v>
      </c>
      <c r="H140" s="32">
        <v>11</v>
      </c>
      <c r="I140" s="388" t="s">
        <v>1232</v>
      </c>
      <c r="J140" s="389"/>
    </row>
    <row r="141" spans="1:10" x14ac:dyDescent="0.25">
      <c r="A141" s="401" t="s">
        <v>706</v>
      </c>
      <c r="B141" s="397"/>
      <c r="C141" s="396" t="s">
        <v>695</v>
      </c>
      <c r="D141" s="387" t="s">
        <v>695</v>
      </c>
      <c r="E141" s="397" t="s">
        <v>695</v>
      </c>
      <c r="F141" s="6">
        <f>VLOOKUP(A141,Prices!A:B,2,FALSE)</f>
        <v>277.64</v>
      </c>
      <c r="G141" s="3">
        <f t="shared" si="3"/>
        <v>0</v>
      </c>
      <c r="H141" s="33">
        <v>11</v>
      </c>
      <c r="I141" s="390" t="s">
        <v>736</v>
      </c>
      <c r="J141" s="393"/>
    </row>
    <row r="142" spans="1:10" x14ac:dyDescent="0.25">
      <c r="A142" s="401" t="s">
        <v>1221</v>
      </c>
      <c r="B142" s="397"/>
      <c r="C142" s="396" t="s">
        <v>854</v>
      </c>
      <c r="D142" s="387" t="s">
        <v>695</v>
      </c>
      <c r="E142" s="397" t="s">
        <v>695</v>
      </c>
      <c r="F142" s="6">
        <f>VLOOKUP(A142,Prices!A:B,2,FALSE)</f>
        <v>301.3</v>
      </c>
      <c r="G142" s="3">
        <f t="shared" si="3"/>
        <v>0</v>
      </c>
      <c r="H142" s="33">
        <v>11</v>
      </c>
      <c r="I142" s="390" t="s">
        <v>1233</v>
      </c>
      <c r="J142" s="391"/>
    </row>
    <row r="143" spans="1:10" x14ac:dyDescent="0.25">
      <c r="A143" s="401" t="s">
        <v>707</v>
      </c>
      <c r="B143" s="397"/>
      <c r="C143" s="396" t="s">
        <v>696</v>
      </c>
      <c r="D143" s="387" t="s">
        <v>696</v>
      </c>
      <c r="E143" s="397" t="s">
        <v>696</v>
      </c>
      <c r="F143" s="6">
        <f>VLOOKUP(A143,Prices!A:B,2,FALSE)</f>
        <v>340.46</v>
      </c>
      <c r="G143" s="3">
        <f t="shared" si="3"/>
        <v>0</v>
      </c>
      <c r="H143" s="33">
        <v>8</v>
      </c>
      <c r="I143" s="390" t="s">
        <v>737</v>
      </c>
      <c r="J143" s="393"/>
    </row>
    <row r="144" spans="1:10" ht="15.75" thickBot="1" x14ac:dyDescent="0.3">
      <c r="A144" s="401" t="s">
        <v>708</v>
      </c>
      <c r="B144" s="397"/>
      <c r="C144" s="396" t="s">
        <v>697</v>
      </c>
      <c r="D144" s="387" t="s">
        <v>697</v>
      </c>
      <c r="E144" s="397" t="s">
        <v>697</v>
      </c>
      <c r="F144" s="6">
        <f>VLOOKUP(A144,Prices!A:B,2,FALSE)</f>
        <v>458.66</v>
      </c>
      <c r="G144" s="3">
        <f t="shared" si="3"/>
        <v>0</v>
      </c>
      <c r="H144" s="33">
        <v>8</v>
      </c>
      <c r="I144" s="392" t="s">
        <v>738</v>
      </c>
      <c r="J144" s="263"/>
    </row>
    <row r="145" spans="1:10" x14ac:dyDescent="0.25">
      <c r="A145" s="402" t="s">
        <v>1224</v>
      </c>
      <c r="B145" s="400"/>
      <c r="C145" s="398" t="s">
        <v>847</v>
      </c>
      <c r="D145" s="399" t="s">
        <v>698</v>
      </c>
      <c r="E145" s="400" t="s">
        <v>698</v>
      </c>
      <c r="F145" s="30">
        <f>VLOOKUP(A145,Prices!A:B,2,FALSE)</f>
        <v>239.64</v>
      </c>
      <c r="G145" s="29">
        <f t="shared" si="3"/>
        <v>0</v>
      </c>
      <c r="H145" s="32">
        <v>8</v>
      </c>
      <c r="I145" s="388" t="s">
        <v>1234</v>
      </c>
      <c r="J145" s="389"/>
    </row>
    <row r="146" spans="1:10" x14ac:dyDescent="0.25">
      <c r="A146" s="401" t="s">
        <v>709</v>
      </c>
      <c r="B146" s="397"/>
      <c r="C146" s="396" t="s">
        <v>698</v>
      </c>
      <c r="D146" s="387" t="s">
        <v>698</v>
      </c>
      <c r="E146" s="397" t="s">
        <v>698</v>
      </c>
      <c r="F146" s="6">
        <f>VLOOKUP(A146,Prices!A:B,2,FALSE)</f>
        <v>297.73</v>
      </c>
      <c r="G146" s="3">
        <f t="shared" si="3"/>
        <v>0</v>
      </c>
      <c r="H146" s="33">
        <v>8</v>
      </c>
      <c r="I146" s="392" t="s">
        <v>739</v>
      </c>
      <c r="J146" s="263"/>
    </row>
    <row r="147" spans="1:10" x14ac:dyDescent="0.25">
      <c r="A147" s="401" t="s">
        <v>1225</v>
      </c>
      <c r="B147" s="397"/>
      <c r="C147" s="396" t="s">
        <v>849</v>
      </c>
      <c r="D147" s="387" t="s">
        <v>698</v>
      </c>
      <c r="E147" s="397" t="s">
        <v>698</v>
      </c>
      <c r="F147" s="6">
        <f>VLOOKUP(A147,Prices!A:B,2,FALSE)</f>
        <v>347.87</v>
      </c>
      <c r="G147" s="3">
        <f t="shared" si="3"/>
        <v>0</v>
      </c>
      <c r="H147" s="33">
        <v>8</v>
      </c>
      <c r="I147" s="390" t="s">
        <v>1235</v>
      </c>
      <c r="J147" s="391"/>
    </row>
    <row r="148" spans="1:10" x14ac:dyDescent="0.25">
      <c r="A148" s="401" t="s">
        <v>710</v>
      </c>
      <c r="B148" s="397"/>
      <c r="C148" s="396" t="s">
        <v>699</v>
      </c>
      <c r="D148" s="387" t="s">
        <v>699</v>
      </c>
      <c r="E148" s="397" t="s">
        <v>699</v>
      </c>
      <c r="F148" s="6">
        <f>VLOOKUP(A148,Prices!A:B,2,FALSE)</f>
        <v>388.8</v>
      </c>
      <c r="G148" s="3">
        <f t="shared" si="3"/>
        <v>0</v>
      </c>
      <c r="H148" s="33">
        <v>6</v>
      </c>
      <c r="I148" s="392" t="s">
        <v>740</v>
      </c>
      <c r="J148" s="263"/>
    </row>
    <row r="149" spans="1:10" ht="15.75" thickBot="1" x14ac:dyDescent="0.3">
      <c r="A149" s="401" t="s">
        <v>712</v>
      </c>
      <c r="B149" s="397"/>
      <c r="C149" s="396" t="s">
        <v>700</v>
      </c>
      <c r="D149" s="387" t="s">
        <v>700</v>
      </c>
      <c r="E149" s="397" t="s">
        <v>700</v>
      </c>
      <c r="F149" s="6">
        <f>VLOOKUP(A149,Prices!A:B,2,FALSE)</f>
        <v>489.12</v>
      </c>
      <c r="G149" s="3">
        <f t="shared" si="3"/>
        <v>0</v>
      </c>
      <c r="H149" s="33">
        <v>6</v>
      </c>
      <c r="I149" s="392" t="s">
        <v>741</v>
      </c>
      <c r="J149" s="263"/>
    </row>
    <row r="150" spans="1:10" x14ac:dyDescent="0.25">
      <c r="A150" s="272" t="s">
        <v>1001</v>
      </c>
      <c r="B150" s="273"/>
      <c r="C150" s="274" t="s">
        <v>996</v>
      </c>
      <c r="D150" s="260"/>
      <c r="E150" s="275"/>
      <c r="F150" s="30">
        <f>VLOOKUP(A150,Prices!A:B,2,FALSE)</f>
        <v>260.02999999999997</v>
      </c>
      <c r="G150" s="29">
        <f t="shared" si="3"/>
        <v>0</v>
      </c>
      <c r="H150" s="31">
        <v>6</v>
      </c>
      <c r="I150" s="388"/>
      <c r="J150" s="389"/>
    </row>
    <row r="151" spans="1:10" x14ac:dyDescent="0.25">
      <c r="A151" s="224" t="s">
        <v>1002</v>
      </c>
      <c r="B151" s="225"/>
      <c r="C151" s="226" t="s">
        <v>997</v>
      </c>
      <c r="D151" s="242"/>
      <c r="E151" s="228"/>
      <c r="F151" s="6">
        <f>VLOOKUP(A151,Prices!A:B,2,FALSE)</f>
        <v>352.91</v>
      </c>
      <c r="G151" s="3">
        <f t="shared" si="3"/>
        <v>0</v>
      </c>
      <c r="H151" s="148">
        <v>6</v>
      </c>
      <c r="I151" s="390"/>
      <c r="J151" s="391"/>
    </row>
    <row r="152" spans="1:10" x14ac:dyDescent="0.25">
      <c r="A152" s="224" t="s">
        <v>1003</v>
      </c>
      <c r="B152" s="241"/>
      <c r="C152" s="243" t="s">
        <v>998</v>
      </c>
      <c r="D152" s="403"/>
      <c r="E152" s="241"/>
      <c r="F152" s="6">
        <f>VLOOKUP(A152,Prices!A:B,2,FALSE)</f>
        <v>417.58</v>
      </c>
      <c r="G152" s="3">
        <f t="shared" si="3"/>
        <v>0</v>
      </c>
      <c r="H152" s="148">
        <v>6</v>
      </c>
      <c r="I152" s="390"/>
      <c r="J152" s="391"/>
    </row>
    <row r="153" spans="1:10" x14ac:dyDescent="0.25">
      <c r="A153" s="224" t="s">
        <v>1004</v>
      </c>
      <c r="B153" s="225"/>
      <c r="C153" s="226" t="s">
        <v>999</v>
      </c>
      <c r="D153" s="242"/>
      <c r="E153" s="228"/>
      <c r="F153" s="6">
        <f>VLOOKUP(A153,Prices!A:B,2,FALSE)</f>
        <v>476.46</v>
      </c>
      <c r="G153" s="3">
        <f t="shared" si="3"/>
        <v>0</v>
      </c>
      <c r="H153" s="148">
        <v>6</v>
      </c>
      <c r="I153" s="390"/>
      <c r="J153" s="391"/>
    </row>
    <row r="154" spans="1:10" ht="15.75" thickBot="1" x14ac:dyDescent="0.3">
      <c r="A154" s="224" t="s">
        <v>1005</v>
      </c>
      <c r="B154" s="225"/>
      <c r="C154" s="226" t="s">
        <v>1000</v>
      </c>
      <c r="D154" s="242"/>
      <c r="E154" s="228"/>
      <c r="F154" s="6">
        <f>VLOOKUP(A154,Prices!A:B,2,FALSE)</f>
        <v>646.99</v>
      </c>
      <c r="G154" s="3">
        <f t="shared" si="3"/>
        <v>0</v>
      </c>
      <c r="H154" s="148">
        <v>6</v>
      </c>
      <c r="I154" s="390"/>
      <c r="J154" s="391"/>
    </row>
    <row r="155" spans="1:10" x14ac:dyDescent="0.25">
      <c r="A155" s="272" t="s">
        <v>1008</v>
      </c>
      <c r="B155" s="273"/>
      <c r="C155" s="274" t="s">
        <v>1016</v>
      </c>
      <c r="D155" s="260"/>
      <c r="E155" s="275"/>
      <c r="F155" s="30">
        <f>VLOOKUP(A155,Prices!A:B,2,FALSE)</f>
        <v>335.61</v>
      </c>
      <c r="G155" s="29">
        <f t="shared" si="3"/>
        <v>0</v>
      </c>
      <c r="H155" s="31">
        <v>6</v>
      </c>
      <c r="I155" s="388"/>
      <c r="J155" s="389"/>
    </row>
    <row r="156" spans="1:10" x14ac:dyDescent="0.25">
      <c r="A156" s="224" t="s">
        <v>1009</v>
      </c>
      <c r="B156" s="225"/>
      <c r="C156" s="226" t="s">
        <v>1017</v>
      </c>
      <c r="D156" s="242"/>
      <c r="E156" s="228"/>
      <c r="F156" s="6">
        <f>VLOOKUP(A156,Prices!A:B,2,FALSE)</f>
        <v>457.71</v>
      </c>
      <c r="G156" s="3">
        <f t="shared" si="3"/>
        <v>0</v>
      </c>
      <c r="H156" s="148">
        <v>6</v>
      </c>
      <c r="I156" s="390"/>
      <c r="J156" s="391"/>
    </row>
    <row r="157" spans="1:10" x14ac:dyDescent="0.25">
      <c r="A157" s="224" t="s">
        <v>1010</v>
      </c>
      <c r="B157" s="241"/>
      <c r="C157" s="243" t="s">
        <v>1018</v>
      </c>
      <c r="D157" s="403"/>
      <c r="E157" s="241"/>
      <c r="F157" s="6">
        <f>VLOOKUP(A157,Prices!A:B,2,FALSE)</f>
        <v>541.63</v>
      </c>
      <c r="G157" s="3">
        <f t="shared" si="3"/>
        <v>0</v>
      </c>
      <c r="H157" s="148">
        <v>6</v>
      </c>
      <c r="I157" s="390"/>
      <c r="J157" s="391"/>
    </row>
    <row r="158" spans="1:10" x14ac:dyDescent="0.25">
      <c r="A158" s="224" t="s">
        <v>1011</v>
      </c>
      <c r="B158" s="225"/>
      <c r="C158" s="226" t="s">
        <v>1019</v>
      </c>
      <c r="D158" s="242"/>
      <c r="E158" s="228"/>
      <c r="F158" s="6">
        <f>VLOOKUP(A158,Prices!A:B,2,FALSE)</f>
        <v>617.91999999999996</v>
      </c>
      <c r="G158" s="3">
        <f t="shared" si="3"/>
        <v>0</v>
      </c>
      <c r="H158" s="148">
        <v>6</v>
      </c>
      <c r="I158" s="390"/>
      <c r="J158" s="391"/>
    </row>
    <row r="159" spans="1:10" ht="15.75" thickBot="1" x14ac:dyDescent="0.3">
      <c r="A159" s="279" t="s">
        <v>1012</v>
      </c>
      <c r="B159" s="295"/>
      <c r="C159" s="281" t="s">
        <v>1020</v>
      </c>
      <c r="D159" s="282"/>
      <c r="E159" s="283"/>
      <c r="F159" s="8">
        <f>VLOOKUP(A159,Prices!A:B,2,FALSE)</f>
        <v>839.15</v>
      </c>
      <c r="G159" s="7">
        <f t="shared" si="3"/>
        <v>0</v>
      </c>
      <c r="H159" s="149">
        <v>6</v>
      </c>
      <c r="I159" s="394"/>
      <c r="J159" s="395"/>
    </row>
    <row r="160" spans="1:10" x14ac:dyDescent="0.25">
      <c r="A160" s="85" t="s">
        <v>995</v>
      </c>
    </row>
    <row r="162" spans="1:10" x14ac:dyDescent="0.25">
      <c r="A162" s="36"/>
      <c r="B162" s="36"/>
      <c r="C162" s="36"/>
      <c r="D162" s="36"/>
      <c r="E162" s="36"/>
    </row>
    <row r="163" spans="1:10" x14ac:dyDescent="0.25">
      <c r="A163" s="36"/>
      <c r="B163" s="36"/>
      <c r="C163" s="36"/>
      <c r="D163" s="36"/>
      <c r="E163" s="36"/>
    </row>
    <row r="164" spans="1:10" x14ac:dyDescent="0.25">
      <c r="A164" s="36"/>
      <c r="B164" s="36"/>
      <c r="C164" s="36"/>
      <c r="D164" s="36"/>
      <c r="E164" s="36"/>
    </row>
    <row r="165" spans="1:10" x14ac:dyDescent="0.25">
      <c r="A165" s="289" t="s">
        <v>87</v>
      </c>
      <c r="B165" s="289"/>
      <c r="C165" s="289"/>
      <c r="D165" s="289"/>
      <c r="E165" s="289"/>
      <c r="F165" s="289"/>
      <c r="G165" s="289"/>
      <c r="H165" s="289"/>
      <c r="I165" s="289"/>
      <c r="J165" s="289"/>
    </row>
    <row r="166" spans="1:10" x14ac:dyDescent="0.25">
      <c r="A166" s="289" t="s">
        <v>88</v>
      </c>
      <c r="B166" s="289"/>
      <c r="C166" s="289"/>
      <c r="D166" s="289"/>
      <c r="E166" s="289"/>
      <c r="F166" s="289"/>
      <c r="G166" s="289"/>
      <c r="H166" s="289"/>
      <c r="I166" s="289"/>
      <c r="J166" s="289"/>
    </row>
    <row r="167" spans="1:10" ht="15.75" thickBot="1" x14ac:dyDescent="0.3">
      <c r="A167" s="289" t="s">
        <v>89</v>
      </c>
      <c r="B167" s="289"/>
      <c r="C167" s="289"/>
      <c r="D167" s="289"/>
      <c r="E167" s="289"/>
      <c r="F167" s="289"/>
      <c r="G167" s="289"/>
      <c r="H167" s="289"/>
      <c r="I167" s="289"/>
      <c r="J167" s="289"/>
    </row>
    <row r="168" spans="1:10" ht="15.75" thickBot="1" x14ac:dyDescent="0.3">
      <c r="A168" s="384" t="s">
        <v>90</v>
      </c>
      <c r="B168" s="385"/>
      <c r="C168" s="385"/>
      <c r="D168" s="385"/>
      <c r="E168" s="385"/>
      <c r="F168" s="385"/>
      <c r="G168" s="385"/>
      <c r="H168" s="385"/>
      <c r="I168" s="385"/>
      <c r="J168" s="386"/>
    </row>
    <row r="169" spans="1:10" ht="15.75" x14ac:dyDescent="0.25">
      <c r="A169" s="336" t="s">
        <v>821</v>
      </c>
      <c r="B169" s="337"/>
      <c r="C169" s="337"/>
      <c r="D169" s="337"/>
      <c r="E169" s="337"/>
      <c r="F169" s="337"/>
      <c r="G169" s="337"/>
      <c r="H169" s="337"/>
      <c r="I169" s="337"/>
      <c r="J169" s="338"/>
    </row>
    <row r="170" spans="1:10" ht="16.5" thickBot="1" x14ac:dyDescent="0.3">
      <c r="A170" s="339" t="s">
        <v>1187</v>
      </c>
      <c r="B170" s="340"/>
      <c r="C170" s="340"/>
      <c r="D170" s="340"/>
      <c r="E170" s="340"/>
      <c r="F170" s="340"/>
      <c r="G170" s="340"/>
      <c r="H170" s="340"/>
      <c r="I170" s="340"/>
      <c r="J170" s="341"/>
    </row>
    <row r="171" spans="1:10" ht="16.5" thickBot="1" x14ac:dyDescent="0.3">
      <c r="A171" s="342" t="str">
        <f>A119</f>
        <v>Effective March 21, 2024</v>
      </c>
      <c r="B171" s="270"/>
      <c r="C171" s="270"/>
      <c r="D171" s="270"/>
      <c r="E171" s="270"/>
      <c r="F171" s="270"/>
      <c r="G171" s="270"/>
      <c r="H171" s="270"/>
      <c r="I171" s="270"/>
      <c r="J171" s="271"/>
    </row>
    <row r="172" spans="1:10" x14ac:dyDescent="0.25">
      <c r="A172" s="46"/>
      <c r="J172" s="47"/>
    </row>
    <row r="173" spans="1:10" x14ac:dyDescent="0.25">
      <c r="A173" s="46"/>
      <c r="J173" s="47"/>
    </row>
    <row r="174" spans="1:10" x14ac:dyDescent="0.25">
      <c r="A174" s="46"/>
      <c r="J174" s="47"/>
    </row>
    <row r="175" spans="1:10" x14ac:dyDescent="0.25">
      <c r="A175" s="46"/>
      <c r="J175" s="47"/>
    </row>
    <row r="176" spans="1:10" ht="15.75" thickBot="1" x14ac:dyDescent="0.3">
      <c r="A176" s="48"/>
      <c r="B176" s="49"/>
      <c r="C176" s="49"/>
      <c r="D176" s="49"/>
      <c r="E176" s="49"/>
      <c r="F176" s="49"/>
      <c r="G176" s="49"/>
      <c r="H176" s="49"/>
      <c r="I176" s="49"/>
      <c r="J176" s="50"/>
    </row>
    <row r="177" spans="1:10" ht="15" customHeight="1" x14ac:dyDescent="0.25">
      <c r="A177" s="268" t="s">
        <v>0</v>
      </c>
      <c r="B177" s="268"/>
      <c r="C177" s="268" t="s">
        <v>1</v>
      </c>
      <c r="D177" s="268"/>
      <c r="E177" s="268"/>
      <c r="F177" s="45" t="s">
        <v>95</v>
      </c>
      <c r="G177" s="38" t="s">
        <v>2</v>
      </c>
      <c r="H177" s="373" t="s">
        <v>1332</v>
      </c>
      <c r="I177" s="268" t="s">
        <v>4</v>
      </c>
      <c r="J177" s="268"/>
    </row>
    <row r="178" spans="1:10" ht="15.75" thickBot="1" x14ac:dyDescent="0.3">
      <c r="A178" s="408" t="s">
        <v>5</v>
      </c>
      <c r="B178" s="409"/>
      <c r="C178" s="269" t="s">
        <v>6</v>
      </c>
      <c r="D178" s="269"/>
      <c r="E178" s="269"/>
      <c r="F178" s="42" t="s">
        <v>7</v>
      </c>
      <c r="G178" s="1"/>
      <c r="H178" s="374"/>
      <c r="I178" s="269" t="s">
        <v>9</v>
      </c>
      <c r="J178" s="269"/>
    </row>
    <row r="179" spans="1:10" ht="15.75" thickBot="1" x14ac:dyDescent="0.3">
      <c r="A179" s="410"/>
      <c r="B179" s="411"/>
      <c r="C179" s="269"/>
      <c r="D179" s="269"/>
      <c r="E179" s="269"/>
      <c r="F179" s="42" t="s">
        <v>10</v>
      </c>
      <c r="G179" s="70">
        <f>G11</f>
        <v>0</v>
      </c>
      <c r="H179" s="375"/>
      <c r="I179" s="412" t="s">
        <v>11</v>
      </c>
      <c r="J179" s="267"/>
    </row>
    <row r="180" spans="1:10" ht="15.75" thickBot="1" x14ac:dyDescent="0.3">
      <c r="A180" s="246" t="s">
        <v>12</v>
      </c>
      <c r="B180" s="247"/>
      <c r="C180" s="247"/>
      <c r="D180" s="247"/>
      <c r="E180" s="247"/>
      <c r="F180" s="247"/>
      <c r="G180" s="413"/>
      <c r="H180" s="247"/>
      <c r="I180" s="247"/>
      <c r="J180" s="248"/>
    </row>
    <row r="181" spans="1:10" ht="15.75" thickBot="1" x14ac:dyDescent="0.3">
      <c r="A181" s="249" t="s">
        <v>376</v>
      </c>
      <c r="B181" s="250"/>
      <c r="C181" s="250"/>
      <c r="D181" s="250"/>
      <c r="E181" s="250"/>
      <c r="F181" s="250"/>
      <c r="G181" s="250"/>
      <c r="H181" s="250"/>
      <c r="I181" s="250"/>
      <c r="J181" s="251"/>
    </row>
    <row r="182" spans="1:10" x14ac:dyDescent="0.25">
      <c r="A182" s="402" t="s">
        <v>956</v>
      </c>
      <c r="B182" s="399"/>
      <c r="C182" s="398" t="s">
        <v>1022</v>
      </c>
      <c r="D182" s="399" t="s">
        <v>689</v>
      </c>
      <c r="E182" s="399" t="s">
        <v>689</v>
      </c>
      <c r="F182" s="30">
        <f>VLOOKUP(A182,Prices!A:B,2,FALSE)</f>
        <v>317.98</v>
      </c>
      <c r="G182" s="83">
        <f>F182*$G$11</f>
        <v>0</v>
      </c>
      <c r="H182" s="32">
        <v>8</v>
      </c>
      <c r="I182" s="388"/>
      <c r="J182" s="407"/>
    </row>
    <row r="183" spans="1:10" x14ac:dyDescent="0.25">
      <c r="A183" s="401" t="s">
        <v>957</v>
      </c>
      <c r="B183" s="387"/>
      <c r="C183" s="396" t="s">
        <v>1023</v>
      </c>
      <c r="D183" s="387" t="s">
        <v>690</v>
      </c>
      <c r="E183" s="387" t="s">
        <v>690</v>
      </c>
      <c r="F183" s="6">
        <f>VLOOKUP(A183,Prices!A:B,2,FALSE)</f>
        <v>391.53</v>
      </c>
      <c r="G183" s="82">
        <f t="shared" ref="G183:G203" si="4">F183*$G$11</f>
        <v>0</v>
      </c>
      <c r="H183" s="33">
        <v>8</v>
      </c>
      <c r="I183" s="390"/>
      <c r="J183" s="391"/>
    </row>
    <row r="184" spans="1:10" ht="15.75" thickBot="1" x14ac:dyDescent="0.3">
      <c r="A184" s="401" t="s">
        <v>958</v>
      </c>
      <c r="B184" s="387"/>
      <c r="C184" s="396" t="s">
        <v>1024</v>
      </c>
      <c r="D184" s="387" t="s">
        <v>691</v>
      </c>
      <c r="E184" s="387" t="s">
        <v>691</v>
      </c>
      <c r="F184" s="6">
        <f>VLOOKUP(A184,Prices!A:B,2,FALSE)</f>
        <v>529.84</v>
      </c>
      <c r="G184" s="82">
        <f t="shared" ref="G184" si="5">F184*$G$11</f>
        <v>0</v>
      </c>
      <c r="H184" s="33">
        <v>8</v>
      </c>
      <c r="I184" s="154"/>
      <c r="J184" s="155"/>
    </row>
    <row r="185" spans="1:10" x14ac:dyDescent="0.25">
      <c r="A185" s="402" t="s">
        <v>959</v>
      </c>
      <c r="B185" s="399"/>
      <c r="C185" s="398" t="s">
        <v>1025</v>
      </c>
      <c r="D185" s="399" t="s">
        <v>692</v>
      </c>
      <c r="E185" s="399" t="s">
        <v>692</v>
      </c>
      <c r="F185" s="30">
        <f>VLOOKUP(A185,Prices!A:B,2,FALSE)</f>
        <v>330.69</v>
      </c>
      <c r="G185" s="83">
        <f t="shared" si="4"/>
        <v>0</v>
      </c>
      <c r="H185" s="158">
        <v>8</v>
      </c>
      <c r="I185" s="406"/>
      <c r="J185" s="389"/>
    </row>
    <row r="186" spans="1:10" x14ac:dyDescent="0.25">
      <c r="A186" s="401" t="s">
        <v>960</v>
      </c>
      <c r="B186" s="387"/>
      <c r="C186" s="396" t="s">
        <v>1026</v>
      </c>
      <c r="D186" s="387" t="s">
        <v>693</v>
      </c>
      <c r="E186" s="387" t="s">
        <v>693</v>
      </c>
      <c r="F186" s="6">
        <f>VLOOKUP(A186,Prices!A:B,2,FALSE)</f>
        <v>406.34</v>
      </c>
      <c r="G186" s="82">
        <f t="shared" si="4"/>
        <v>0</v>
      </c>
      <c r="H186" s="156">
        <v>8</v>
      </c>
      <c r="I186" s="405"/>
      <c r="J186" s="393"/>
    </row>
    <row r="187" spans="1:10" ht="15.75" thickBot="1" x14ac:dyDescent="0.3">
      <c r="A187" s="401" t="s">
        <v>961</v>
      </c>
      <c r="B187" s="387"/>
      <c r="C187" s="396" t="s">
        <v>1027</v>
      </c>
      <c r="D187" s="387" t="s">
        <v>694</v>
      </c>
      <c r="E187" s="387" t="s">
        <v>694</v>
      </c>
      <c r="F187" s="6">
        <f>VLOOKUP(A187,Prices!A:B,2,FALSE)</f>
        <v>549.55999999999995</v>
      </c>
      <c r="G187" s="82">
        <f t="shared" si="4"/>
        <v>0</v>
      </c>
      <c r="H187" s="156">
        <v>8</v>
      </c>
      <c r="I187" s="405"/>
      <c r="J187" s="393"/>
    </row>
    <row r="188" spans="1:10" x14ac:dyDescent="0.25">
      <c r="A188" s="402" t="s">
        <v>962</v>
      </c>
      <c r="B188" s="399"/>
      <c r="C188" s="398" t="s">
        <v>1028</v>
      </c>
      <c r="D188" s="399" t="s">
        <v>695</v>
      </c>
      <c r="E188" s="399" t="s">
        <v>695</v>
      </c>
      <c r="F188" s="30">
        <f>VLOOKUP(A188,Prices!A:B,2,FALSE)</f>
        <v>349.83</v>
      </c>
      <c r="G188" s="83">
        <f t="shared" si="4"/>
        <v>0</v>
      </c>
      <c r="H188" s="158">
        <v>6</v>
      </c>
      <c r="I188" s="406"/>
      <c r="J188" s="407"/>
    </row>
    <row r="189" spans="1:10" x14ac:dyDescent="0.25">
      <c r="A189" s="401" t="s">
        <v>963</v>
      </c>
      <c r="B189" s="387"/>
      <c r="C189" s="396" t="s">
        <v>1029</v>
      </c>
      <c r="D189" s="387" t="s">
        <v>696</v>
      </c>
      <c r="E189" s="387" t="s">
        <v>696</v>
      </c>
      <c r="F189" s="6">
        <f>VLOOKUP(A189,Prices!A:B,2,FALSE)</f>
        <v>428.98</v>
      </c>
      <c r="G189" s="82">
        <f t="shared" si="4"/>
        <v>0</v>
      </c>
      <c r="H189" s="156">
        <v>6</v>
      </c>
      <c r="I189" s="405"/>
      <c r="J189" s="393"/>
    </row>
    <row r="190" spans="1:10" ht="15.75" thickBot="1" x14ac:dyDescent="0.3">
      <c r="A190" s="401" t="s">
        <v>964</v>
      </c>
      <c r="B190" s="387"/>
      <c r="C190" s="396" t="s">
        <v>1030</v>
      </c>
      <c r="D190" s="387" t="s">
        <v>697</v>
      </c>
      <c r="E190" s="387" t="s">
        <v>697</v>
      </c>
      <c r="F190" s="6">
        <f>VLOOKUP(A190,Prices!A:B,2,FALSE)</f>
        <v>577.91</v>
      </c>
      <c r="G190" s="82">
        <f t="shared" ref="G190" si="6">F190*$G$11</f>
        <v>0</v>
      </c>
      <c r="H190" s="156">
        <v>6</v>
      </c>
      <c r="I190" s="159"/>
      <c r="J190" s="157"/>
    </row>
    <row r="191" spans="1:10" x14ac:dyDescent="0.25">
      <c r="A191" s="402" t="s">
        <v>965</v>
      </c>
      <c r="B191" s="399"/>
      <c r="C191" s="398" t="s">
        <v>1031</v>
      </c>
      <c r="D191" s="399" t="s">
        <v>698</v>
      </c>
      <c r="E191" s="399" t="s">
        <v>698</v>
      </c>
      <c r="F191" s="30">
        <f>VLOOKUP(A191,Prices!A:B,2,FALSE)</f>
        <v>375.14</v>
      </c>
      <c r="G191" s="83">
        <f t="shared" si="4"/>
        <v>0</v>
      </c>
      <c r="H191" s="32">
        <v>6</v>
      </c>
      <c r="I191" s="404"/>
      <c r="J191" s="261"/>
    </row>
    <row r="192" spans="1:10" x14ac:dyDescent="0.25">
      <c r="A192" s="401" t="s">
        <v>966</v>
      </c>
      <c r="B192" s="387"/>
      <c r="C192" s="396" t="s">
        <v>1032</v>
      </c>
      <c r="D192" s="387" t="s">
        <v>699</v>
      </c>
      <c r="E192" s="387" t="s">
        <v>699</v>
      </c>
      <c r="F192" s="6">
        <f>VLOOKUP(A192,Prices!A:B,2,FALSE)</f>
        <v>499.89</v>
      </c>
      <c r="G192" s="82">
        <f t="shared" si="4"/>
        <v>0</v>
      </c>
      <c r="H192" s="33">
        <v>6</v>
      </c>
      <c r="I192" s="392"/>
      <c r="J192" s="263"/>
    </row>
    <row r="193" spans="1:15" ht="15.75" thickBot="1" x14ac:dyDescent="0.3">
      <c r="A193" s="401" t="s">
        <v>967</v>
      </c>
      <c r="B193" s="387"/>
      <c r="C193" s="396" t="s">
        <v>1033</v>
      </c>
      <c r="D193" s="387" t="s">
        <v>700</v>
      </c>
      <c r="E193" s="387" t="s">
        <v>700</v>
      </c>
      <c r="F193" s="6">
        <f>VLOOKUP(A193,Prices!A:B,2,FALSE)</f>
        <v>616.29</v>
      </c>
      <c r="G193" s="82">
        <f t="shared" ref="G193" si="7">F193*$G$11</f>
        <v>0</v>
      </c>
      <c r="H193" s="33">
        <v>6</v>
      </c>
      <c r="I193" s="81"/>
      <c r="J193" s="147"/>
    </row>
    <row r="194" spans="1:15" x14ac:dyDescent="0.25">
      <c r="A194" s="272" t="s">
        <v>1034</v>
      </c>
      <c r="B194" s="273"/>
      <c r="C194" s="274" t="s">
        <v>1048</v>
      </c>
      <c r="D194" s="260"/>
      <c r="E194" s="275"/>
      <c r="F194" s="30">
        <f>VLOOKUP(A194,Prices!A:B,2,FALSE)</f>
        <v>307.18</v>
      </c>
      <c r="G194" s="29">
        <f t="shared" si="4"/>
        <v>0</v>
      </c>
      <c r="H194" s="31">
        <v>6</v>
      </c>
      <c r="I194" s="294"/>
      <c r="J194" s="277"/>
      <c r="M194" s="84"/>
      <c r="O194" s="89"/>
    </row>
    <row r="195" spans="1:15" x14ac:dyDescent="0.25">
      <c r="A195" s="224" t="s">
        <v>1035</v>
      </c>
      <c r="B195" s="225"/>
      <c r="C195" s="226" t="s">
        <v>1049</v>
      </c>
      <c r="D195" s="242"/>
      <c r="E195" s="228"/>
      <c r="F195" s="6">
        <f>VLOOKUP(A195,Prices!A:B,2,FALSE)</f>
        <v>425.58</v>
      </c>
      <c r="G195" s="3">
        <f t="shared" si="4"/>
        <v>0</v>
      </c>
      <c r="H195" s="148">
        <v>6</v>
      </c>
      <c r="I195" s="403"/>
      <c r="J195" s="230"/>
      <c r="M195" s="84"/>
      <c r="O195" s="89"/>
    </row>
    <row r="196" spans="1:15" x14ac:dyDescent="0.25">
      <c r="A196" s="224" t="s">
        <v>1036</v>
      </c>
      <c r="B196" s="241"/>
      <c r="C196" s="243" t="s">
        <v>1050</v>
      </c>
      <c r="D196" s="403"/>
      <c r="E196" s="241"/>
      <c r="F196" s="6">
        <f>VLOOKUP(A196,Prices!A:B,2,FALSE)</f>
        <v>504.3</v>
      </c>
      <c r="G196" s="3">
        <f t="shared" si="4"/>
        <v>0</v>
      </c>
      <c r="H196" s="148">
        <v>6</v>
      </c>
      <c r="I196" s="403"/>
      <c r="J196" s="244"/>
      <c r="M196" s="84"/>
      <c r="O196" s="89"/>
    </row>
    <row r="197" spans="1:15" x14ac:dyDescent="0.25">
      <c r="A197" s="224" t="s">
        <v>1037</v>
      </c>
      <c r="B197" s="225"/>
      <c r="C197" s="226" t="s">
        <v>1051</v>
      </c>
      <c r="D197" s="242"/>
      <c r="E197" s="228"/>
      <c r="F197" s="6">
        <f>VLOOKUP(A197,Prices!A:B,2,FALSE)</f>
        <v>576.87</v>
      </c>
      <c r="G197" s="3">
        <f t="shared" si="4"/>
        <v>0</v>
      </c>
      <c r="H197" s="148">
        <v>6</v>
      </c>
      <c r="I197" s="403"/>
      <c r="J197" s="230"/>
      <c r="M197" s="84"/>
      <c r="O197" s="89"/>
    </row>
    <row r="198" spans="1:15" ht="15.75" thickBot="1" x14ac:dyDescent="0.3">
      <c r="A198" s="224" t="s">
        <v>1038</v>
      </c>
      <c r="B198" s="225"/>
      <c r="C198" s="226" t="s">
        <v>1052</v>
      </c>
      <c r="D198" s="242"/>
      <c r="E198" s="228"/>
      <c r="F198" s="6">
        <f>VLOOKUP(A198,Prices!A:B,2,FALSE)</f>
        <v>787.92</v>
      </c>
      <c r="G198" s="3">
        <f t="shared" si="4"/>
        <v>0</v>
      </c>
      <c r="H198" s="148">
        <v>6</v>
      </c>
      <c r="I198" s="403"/>
      <c r="J198" s="230"/>
      <c r="M198" s="84"/>
      <c r="O198" s="89"/>
    </row>
    <row r="199" spans="1:15" x14ac:dyDescent="0.25">
      <c r="A199" s="272" t="s">
        <v>1041</v>
      </c>
      <c r="B199" s="273"/>
      <c r="C199" s="274" t="s">
        <v>1060</v>
      </c>
      <c r="D199" s="260"/>
      <c r="E199" s="275"/>
      <c r="F199" s="30">
        <f>VLOOKUP(A199,Prices!A:B,2,FALSE)</f>
        <v>391.13</v>
      </c>
      <c r="G199" s="29">
        <f t="shared" si="4"/>
        <v>0</v>
      </c>
      <c r="H199" s="31">
        <v>6</v>
      </c>
      <c r="I199" s="294"/>
      <c r="J199" s="277"/>
    </row>
    <row r="200" spans="1:15" x14ac:dyDescent="0.25">
      <c r="A200" s="224" t="s">
        <v>1042</v>
      </c>
      <c r="B200" s="225"/>
      <c r="C200" s="226" t="s">
        <v>1061</v>
      </c>
      <c r="D200" s="242"/>
      <c r="E200" s="228"/>
      <c r="F200" s="6">
        <f>VLOOKUP(A200,Prices!A:B,2,FALSE)</f>
        <v>542.67999999999995</v>
      </c>
      <c r="G200" s="3">
        <f t="shared" si="4"/>
        <v>0</v>
      </c>
      <c r="H200" s="148">
        <v>6</v>
      </c>
      <c r="I200" s="403"/>
      <c r="J200" s="230"/>
    </row>
    <row r="201" spans="1:15" x14ac:dyDescent="0.25">
      <c r="A201" s="224" t="s">
        <v>1043</v>
      </c>
      <c r="B201" s="241"/>
      <c r="C201" s="243" t="s">
        <v>1062</v>
      </c>
      <c r="D201" s="403"/>
      <c r="E201" s="241"/>
      <c r="F201" s="6">
        <f>VLOOKUP(A201,Prices!A:B,2,FALSE)</f>
        <v>643.02</v>
      </c>
      <c r="G201" s="3">
        <f t="shared" si="4"/>
        <v>0</v>
      </c>
      <c r="H201" s="148">
        <v>6</v>
      </c>
      <c r="I201" s="403"/>
      <c r="J201" s="244"/>
    </row>
    <row r="202" spans="1:15" x14ac:dyDescent="0.25">
      <c r="A202" s="224" t="s">
        <v>1044</v>
      </c>
      <c r="B202" s="225"/>
      <c r="C202" s="226" t="s">
        <v>1063</v>
      </c>
      <c r="D202" s="242"/>
      <c r="E202" s="228"/>
      <c r="F202" s="6">
        <f>VLOOKUP(A202,Prices!A:B,2,FALSE)</f>
        <v>735.13</v>
      </c>
      <c r="G202" s="3">
        <f t="shared" si="4"/>
        <v>0</v>
      </c>
      <c r="H202" s="148">
        <v>6</v>
      </c>
      <c r="I202" s="403"/>
      <c r="J202" s="230"/>
    </row>
    <row r="203" spans="1:15" ht="15.75" thickBot="1" x14ac:dyDescent="0.3">
      <c r="A203" s="279" t="s">
        <v>1045</v>
      </c>
      <c r="B203" s="295"/>
      <c r="C203" s="281" t="s">
        <v>1064</v>
      </c>
      <c r="D203" s="282"/>
      <c r="E203" s="283"/>
      <c r="F203" s="8">
        <f>VLOOKUP(A203,Prices!A:B,2,FALSE)</f>
        <v>1003.41</v>
      </c>
      <c r="G203" s="7">
        <f t="shared" si="4"/>
        <v>0</v>
      </c>
      <c r="H203" s="149">
        <v>6</v>
      </c>
      <c r="I203" s="284"/>
      <c r="J203" s="285"/>
    </row>
    <row r="204" spans="1:15" x14ac:dyDescent="0.25">
      <c r="A204" s="85" t="s">
        <v>995</v>
      </c>
    </row>
    <row r="205" spans="1:15" x14ac:dyDescent="0.25">
      <c r="A205" s="80"/>
      <c r="B205" s="41"/>
      <c r="C205" s="41"/>
      <c r="D205" s="41"/>
      <c r="E205" s="41"/>
      <c r="F205" s="41"/>
      <c r="G205" s="84"/>
      <c r="H205" s="41"/>
      <c r="I205" s="81"/>
      <c r="J205" s="36"/>
    </row>
    <row r="206" spans="1:15" x14ac:dyDescent="0.25">
      <c r="A206" s="26" t="s">
        <v>78</v>
      </c>
      <c r="B206" s="27"/>
      <c r="C206" s="28"/>
    </row>
    <row r="207" spans="1:15" x14ac:dyDescent="0.25">
      <c r="A207" s="10"/>
    </row>
    <row r="208" spans="1:15" x14ac:dyDescent="0.25">
      <c r="A208" s="11" t="s">
        <v>79</v>
      </c>
      <c r="B208" s="11"/>
      <c r="C208" s="11"/>
      <c r="D208" s="11"/>
      <c r="E208" s="11"/>
    </row>
    <row r="209" spans="1:5" x14ac:dyDescent="0.25">
      <c r="A209" s="12" t="s">
        <v>80</v>
      </c>
      <c r="B209" s="11"/>
      <c r="C209" s="11"/>
      <c r="D209" s="11"/>
      <c r="E209" s="11"/>
    </row>
    <row r="210" spans="1:5" x14ac:dyDescent="0.25">
      <c r="A210" s="11" t="s">
        <v>81</v>
      </c>
      <c r="B210" s="11"/>
      <c r="C210" s="11"/>
      <c r="D210" s="11"/>
      <c r="E210" s="11"/>
    </row>
    <row r="211" spans="1:5" x14ac:dyDescent="0.25">
      <c r="A211" s="11" t="s">
        <v>82</v>
      </c>
      <c r="B211" s="11"/>
      <c r="C211" s="11"/>
      <c r="D211" s="11"/>
      <c r="E211" s="11"/>
    </row>
    <row r="212" spans="1:5" x14ac:dyDescent="0.25">
      <c r="A212" s="11" t="s">
        <v>83</v>
      </c>
      <c r="B212" s="11"/>
      <c r="C212" s="11"/>
      <c r="D212" s="11"/>
      <c r="E212" s="11"/>
    </row>
    <row r="213" spans="1:5" x14ac:dyDescent="0.25">
      <c r="A213" s="11"/>
      <c r="B213" s="11"/>
      <c r="C213" s="11"/>
      <c r="D213" s="11"/>
      <c r="E213" s="11"/>
    </row>
    <row r="214" spans="1:5" x14ac:dyDescent="0.25">
      <c r="A214" s="13" t="s">
        <v>84</v>
      </c>
      <c r="B214" s="14"/>
      <c r="C214" s="11"/>
      <c r="D214" s="11"/>
      <c r="E214" s="11"/>
    </row>
    <row r="215" spans="1:5" x14ac:dyDescent="0.25">
      <c r="A215" s="15"/>
      <c r="B215" s="11"/>
      <c r="C215" s="11"/>
      <c r="D215" s="11"/>
      <c r="E215" s="11"/>
    </row>
    <row r="216" spans="1:5" x14ac:dyDescent="0.25">
      <c r="A216" s="11" t="s">
        <v>85</v>
      </c>
      <c r="B216" s="11"/>
      <c r="C216" s="11"/>
      <c r="D216" s="11"/>
      <c r="E216" s="11"/>
    </row>
    <row r="217" spans="1:5" x14ac:dyDescent="0.25">
      <c r="A217" s="12" t="s">
        <v>92</v>
      </c>
      <c r="B217" s="11"/>
      <c r="C217" s="11"/>
      <c r="D217" s="11"/>
      <c r="E217" s="11"/>
    </row>
    <row r="218" spans="1:5" x14ac:dyDescent="0.25">
      <c r="A218" s="12" t="s">
        <v>91</v>
      </c>
      <c r="B218" s="11"/>
      <c r="C218" s="11"/>
      <c r="D218" s="11"/>
      <c r="E218" s="11"/>
    </row>
    <row r="219" spans="1:5" x14ac:dyDescent="0.25">
      <c r="A219" s="12" t="s">
        <v>86</v>
      </c>
      <c r="B219" s="11"/>
      <c r="C219" s="11"/>
      <c r="D219" s="11"/>
      <c r="E219" s="11"/>
    </row>
    <row r="220" spans="1:5" x14ac:dyDescent="0.25">
      <c r="A220" s="11" t="s">
        <v>93</v>
      </c>
      <c r="B220" s="11"/>
      <c r="C220" s="11"/>
      <c r="D220" s="11"/>
      <c r="E220" s="11"/>
    </row>
    <row r="221" spans="1:5" x14ac:dyDescent="0.25">
      <c r="A221" s="9" t="s">
        <v>94</v>
      </c>
    </row>
    <row r="223" spans="1:5" x14ac:dyDescent="0.25">
      <c r="A223" s="41"/>
      <c r="B223" s="36"/>
      <c r="C223" s="36"/>
      <c r="D223" s="36"/>
      <c r="E223" s="36"/>
    </row>
    <row r="224" spans="1:5" x14ac:dyDescent="0.25">
      <c r="A224" s="36"/>
      <c r="B224" s="36"/>
      <c r="C224" s="36"/>
      <c r="D224" s="36"/>
      <c r="E224" s="36"/>
    </row>
    <row r="225" spans="1:10" x14ac:dyDescent="0.25">
      <c r="A225" s="36"/>
      <c r="B225" s="36"/>
      <c r="C225" s="36"/>
      <c r="D225" s="36"/>
      <c r="E225" s="36"/>
    </row>
    <row r="226" spans="1:10" x14ac:dyDescent="0.25">
      <c r="A226" s="36"/>
      <c r="B226" s="36"/>
      <c r="C226" s="36"/>
      <c r="D226" s="36"/>
      <c r="E226" s="36"/>
    </row>
    <row r="227" spans="1:10" x14ac:dyDescent="0.25">
      <c r="A227" s="289" t="s">
        <v>87</v>
      </c>
      <c r="B227" s="289"/>
      <c r="C227" s="289"/>
      <c r="D227" s="289"/>
      <c r="E227" s="289"/>
      <c r="F227" s="289"/>
      <c r="G227" s="289"/>
      <c r="H227" s="289"/>
      <c r="I227" s="289"/>
      <c r="J227" s="289"/>
    </row>
    <row r="228" spans="1:10" x14ac:dyDescent="0.25">
      <c r="A228" s="289" t="s">
        <v>88</v>
      </c>
      <c r="B228" s="289"/>
      <c r="C228" s="289"/>
      <c r="D228" s="289"/>
      <c r="E228" s="289"/>
      <c r="F228" s="289"/>
      <c r="G228" s="289"/>
      <c r="H228" s="289"/>
      <c r="I228" s="289"/>
      <c r="J228" s="289"/>
    </row>
    <row r="229" spans="1:10" ht="15.75" thickBot="1" x14ac:dyDescent="0.3">
      <c r="A229" s="289" t="s">
        <v>89</v>
      </c>
      <c r="B229" s="289"/>
      <c r="C229" s="289"/>
      <c r="D229" s="289"/>
      <c r="E229" s="289"/>
      <c r="F229" s="289"/>
      <c r="G229" s="289"/>
      <c r="H229" s="289"/>
      <c r="I229" s="289"/>
      <c r="J229" s="289"/>
    </row>
    <row r="230" spans="1:10" ht="15.75" thickBot="1" x14ac:dyDescent="0.3">
      <c r="A230" s="384" t="s">
        <v>90</v>
      </c>
      <c r="B230" s="385"/>
      <c r="C230" s="385"/>
      <c r="D230" s="385"/>
      <c r="E230" s="385"/>
      <c r="F230" s="385"/>
      <c r="G230" s="385"/>
      <c r="H230" s="385"/>
      <c r="I230" s="385"/>
      <c r="J230" s="386"/>
    </row>
  </sheetData>
  <mergeCells count="435">
    <mergeCell ref="H9:H11"/>
    <mergeCell ref="H60:H62"/>
    <mergeCell ref="H125:H127"/>
    <mergeCell ref="H177:H179"/>
    <mergeCell ref="I137:J137"/>
    <mergeCell ref="A3:J3"/>
    <mergeCell ref="A229:J229"/>
    <mergeCell ref="C145:E145"/>
    <mergeCell ref="A142:B142"/>
    <mergeCell ref="A145:B145"/>
    <mergeCell ref="I144:J144"/>
    <mergeCell ref="I140:J140"/>
    <mergeCell ref="I142:J142"/>
    <mergeCell ref="I145:J145"/>
    <mergeCell ref="C134:E134"/>
    <mergeCell ref="I134:J134"/>
    <mergeCell ref="A136:B136"/>
    <mergeCell ref="C136:E136"/>
    <mergeCell ref="A129:J129"/>
    <mergeCell ref="A131:B131"/>
    <mergeCell ref="C131:E131"/>
    <mergeCell ref="I131:J131"/>
    <mergeCell ref="A133:B133"/>
    <mergeCell ref="C133:E133"/>
    <mergeCell ref="A230:J230"/>
    <mergeCell ref="A69:B69"/>
    <mergeCell ref="A70:B70"/>
    <mergeCell ref="A71:B71"/>
    <mergeCell ref="A77:B77"/>
    <mergeCell ref="A78:B78"/>
    <mergeCell ref="A84:B84"/>
    <mergeCell ref="A85:B85"/>
    <mergeCell ref="A91:B91"/>
    <mergeCell ref="A227:J227"/>
    <mergeCell ref="A228:J228"/>
    <mergeCell ref="A148:B148"/>
    <mergeCell ref="C148:E148"/>
    <mergeCell ref="I148:J148"/>
    <mergeCell ref="A149:B149"/>
    <mergeCell ref="C149:E149"/>
    <mergeCell ref="I149:J149"/>
    <mergeCell ref="A144:B144"/>
    <mergeCell ref="C144:E144"/>
    <mergeCell ref="I138:J138"/>
    <mergeCell ref="A139:B139"/>
    <mergeCell ref="C139:E139"/>
    <mergeCell ref="I139:J139"/>
    <mergeCell ref="I136:J136"/>
    <mergeCell ref="I133:J133"/>
    <mergeCell ref="C130:E130"/>
    <mergeCell ref="C132:E132"/>
    <mergeCell ref="C135:E135"/>
    <mergeCell ref="I132:J132"/>
    <mergeCell ref="I130:J130"/>
    <mergeCell ref="I135:J135"/>
    <mergeCell ref="A130:B130"/>
    <mergeCell ref="A132:B132"/>
    <mergeCell ref="A135:B135"/>
    <mergeCell ref="A134:B134"/>
    <mergeCell ref="C91:E91"/>
    <mergeCell ref="C92:E92"/>
    <mergeCell ref="A113:J113"/>
    <mergeCell ref="A114:J114"/>
    <mergeCell ref="A115:J115"/>
    <mergeCell ref="A116:J116"/>
    <mergeCell ref="A92:B92"/>
    <mergeCell ref="I91:J91"/>
    <mergeCell ref="I92:J92"/>
    <mergeCell ref="A93:B93"/>
    <mergeCell ref="C93:E93"/>
    <mergeCell ref="I93:J93"/>
    <mergeCell ref="A94:B94"/>
    <mergeCell ref="C94:E94"/>
    <mergeCell ref="I94:J94"/>
    <mergeCell ref="A95:B95"/>
    <mergeCell ref="C95:E95"/>
    <mergeCell ref="I95:J95"/>
    <mergeCell ref="A96:B96"/>
    <mergeCell ref="C96:E96"/>
    <mergeCell ref="I96:J96"/>
    <mergeCell ref="A97:B97"/>
    <mergeCell ref="C97:E97"/>
    <mergeCell ref="I97:J97"/>
    <mergeCell ref="A89:B89"/>
    <mergeCell ref="C89:E89"/>
    <mergeCell ref="I89:J89"/>
    <mergeCell ref="A90:B90"/>
    <mergeCell ref="C90:E90"/>
    <mergeCell ref="I90:J90"/>
    <mergeCell ref="A87:B87"/>
    <mergeCell ref="C87:E87"/>
    <mergeCell ref="I87:J87"/>
    <mergeCell ref="A88:B88"/>
    <mergeCell ref="C88:E88"/>
    <mergeCell ref="I88:J88"/>
    <mergeCell ref="A83:B83"/>
    <mergeCell ref="C83:E83"/>
    <mergeCell ref="I83:J83"/>
    <mergeCell ref="C84:E84"/>
    <mergeCell ref="C85:E85"/>
    <mergeCell ref="A86:B86"/>
    <mergeCell ref="C86:E86"/>
    <mergeCell ref="I86:J86"/>
    <mergeCell ref="I84:J84"/>
    <mergeCell ref="I85:J85"/>
    <mergeCell ref="A81:B81"/>
    <mergeCell ref="C81:E81"/>
    <mergeCell ref="I81:J81"/>
    <mergeCell ref="A82:B82"/>
    <mergeCell ref="C82:E82"/>
    <mergeCell ref="I82:J82"/>
    <mergeCell ref="C77:E77"/>
    <mergeCell ref="C78:E78"/>
    <mergeCell ref="A79:B79"/>
    <mergeCell ref="C79:E79"/>
    <mergeCell ref="I79:J79"/>
    <mergeCell ref="A80:B80"/>
    <mergeCell ref="C80:E80"/>
    <mergeCell ref="I80:J80"/>
    <mergeCell ref="I77:J77"/>
    <mergeCell ref="I78:J78"/>
    <mergeCell ref="A75:B75"/>
    <mergeCell ref="C75:E75"/>
    <mergeCell ref="I75:J75"/>
    <mergeCell ref="A76:B76"/>
    <mergeCell ref="C76:E76"/>
    <mergeCell ref="I76:J76"/>
    <mergeCell ref="A73:B73"/>
    <mergeCell ref="C73:E73"/>
    <mergeCell ref="I73:J73"/>
    <mergeCell ref="A74:B74"/>
    <mergeCell ref="C74:E74"/>
    <mergeCell ref="I74:J74"/>
    <mergeCell ref="C69:E69"/>
    <mergeCell ref="I69:J69"/>
    <mergeCell ref="C70:E70"/>
    <mergeCell ref="C71:E71"/>
    <mergeCell ref="A72:B72"/>
    <mergeCell ref="C72:E72"/>
    <mergeCell ref="I72:J72"/>
    <mergeCell ref="I70:J70"/>
    <mergeCell ref="I71:J71"/>
    <mergeCell ref="A67:B67"/>
    <mergeCell ref="C67:E67"/>
    <mergeCell ref="I67:J67"/>
    <mergeCell ref="A68:B68"/>
    <mergeCell ref="C68:E68"/>
    <mergeCell ref="I68:J68"/>
    <mergeCell ref="A64:J64"/>
    <mergeCell ref="A65:B65"/>
    <mergeCell ref="C65:E65"/>
    <mergeCell ref="I65:J65"/>
    <mergeCell ref="A66:B66"/>
    <mergeCell ref="C66:E66"/>
    <mergeCell ref="I66:J66"/>
    <mergeCell ref="A61:B62"/>
    <mergeCell ref="C61:E61"/>
    <mergeCell ref="I61:J61"/>
    <mergeCell ref="C62:E62"/>
    <mergeCell ref="I62:J62"/>
    <mergeCell ref="A63:J63"/>
    <mergeCell ref="A52:J52"/>
    <mergeCell ref="A53:J53"/>
    <mergeCell ref="A54:J54"/>
    <mergeCell ref="A60:B60"/>
    <mergeCell ref="C60:E60"/>
    <mergeCell ref="I60:J60"/>
    <mergeCell ref="C40:E40"/>
    <mergeCell ref="C41:E41"/>
    <mergeCell ref="A48:J48"/>
    <mergeCell ref="A49:J49"/>
    <mergeCell ref="A50:J50"/>
    <mergeCell ref="A51:J51"/>
    <mergeCell ref="A38:B38"/>
    <mergeCell ref="C38:E38"/>
    <mergeCell ref="I38:J38"/>
    <mergeCell ref="A39:B39"/>
    <mergeCell ref="C39:E39"/>
    <mergeCell ref="I39:J39"/>
    <mergeCell ref="I40:J40"/>
    <mergeCell ref="I41:J41"/>
    <mergeCell ref="A40:B40"/>
    <mergeCell ref="A41:B41"/>
    <mergeCell ref="A36:B36"/>
    <mergeCell ref="C36:E36"/>
    <mergeCell ref="I36:J36"/>
    <mergeCell ref="A37:B37"/>
    <mergeCell ref="C37:E37"/>
    <mergeCell ref="I37:J37"/>
    <mergeCell ref="A32:B32"/>
    <mergeCell ref="C32:E32"/>
    <mergeCell ref="I32:J32"/>
    <mergeCell ref="C33:E33"/>
    <mergeCell ref="C34:E34"/>
    <mergeCell ref="A35:B35"/>
    <mergeCell ref="C35:E35"/>
    <mergeCell ref="I35:J35"/>
    <mergeCell ref="I33:J33"/>
    <mergeCell ref="I34:J34"/>
    <mergeCell ref="A33:B33"/>
    <mergeCell ref="A34:B34"/>
    <mergeCell ref="A30:B30"/>
    <mergeCell ref="C30:E30"/>
    <mergeCell ref="I30:J30"/>
    <mergeCell ref="A31:B31"/>
    <mergeCell ref="C31:E31"/>
    <mergeCell ref="I31:J31"/>
    <mergeCell ref="C26:E26"/>
    <mergeCell ref="C27:E27"/>
    <mergeCell ref="A28:B28"/>
    <mergeCell ref="C28:E28"/>
    <mergeCell ref="I28:J28"/>
    <mergeCell ref="A29:B29"/>
    <mergeCell ref="C29:E29"/>
    <mergeCell ref="I29:J29"/>
    <mergeCell ref="I27:J27"/>
    <mergeCell ref="A26:B26"/>
    <mergeCell ref="A27:B27"/>
    <mergeCell ref="A24:B24"/>
    <mergeCell ref="C24:E24"/>
    <mergeCell ref="I24:J24"/>
    <mergeCell ref="A25:B25"/>
    <mergeCell ref="C25:E25"/>
    <mergeCell ref="I25:J25"/>
    <mergeCell ref="A22:B22"/>
    <mergeCell ref="C22:E22"/>
    <mergeCell ref="I22:J22"/>
    <mergeCell ref="A23:B23"/>
    <mergeCell ref="C23:E23"/>
    <mergeCell ref="I23:J23"/>
    <mergeCell ref="C18:E18"/>
    <mergeCell ref="I18:J18"/>
    <mergeCell ref="C19:E19"/>
    <mergeCell ref="C20:E20"/>
    <mergeCell ref="A21:B21"/>
    <mergeCell ref="C21:E21"/>
    <mergeCell ref="I21:J21"/>
    <mergeCell ref="A16:B16"/>
    <mergeCell ref="C16:E16"/>
    <mergeCell ref="I16:J16"/>
    <mergeCell ref="A17:B17"/>
    <mergeCell ref="C17:E17"/>
    <mergeCell ref="I17:J17"/>
    <mergeCell ref="A1:J1"/>
    <mergeCell ref="A2:J2"/>
    <mergeCell ref="A9:B9"/>
    <mergeCell ref="C9:E9"/>
    <mergeCell ref="I9:J9"/>
    <mergeCell ref="I19:J19"/>
    <mergeCell ref="I20:J20"/>
    <mergeCell ref="I26:J26"/>
    <mergeCell ref="A19:B19"/>
    <mergeCell ref="A20:B20"/>
    <mergeCell ref="A13:J13"/>
    <mergeCell ref="A14:B14"/>
    <mergeCell ref="C14:E14"/>
    <mergeCell ref="I14:J14"/>
    <mergeCell ref="A15:B15"/>
    <mergeCell ref="C15:E15"/>
    <mergeCell ref="I15:J15"/>
    <mergeCell ref="A10:B11"/>
    <mergeCell ref="C10:E10"/>
    <mergeCell ref="I10:J10"/>
    <mergeCell ref="C11:E11"/>
    <mergeCell ref="I11:J11"/>
    <mergeCell ref="A12:J12"/>
    <mergeCell ref="A18:B18"/>
    <mergeCell ref="A165:J165"/>
    <mergeCell ref="A166:J166"/>
    <mergeCell ref="A167:J167"/>
    <mergeCell ref="A168:J168"/>
    <mergeCell ref="A169:J169"/>
    <mergeCell ref="A170:J170"/>
    <mergeCell ref="A171:J171"/>
    <mergeCell ref="A177:B177"/>
    <mergeCell ref="C177:E177"/>
    <mergeCell ref="I177:J177"/>
    <mergeCell ref="C190:E190"/>
    <mergeCell ref="A189:B189"/>
    <mergeCell ref="C189:E189"/>
    <mergeCell ref="I189:J189"/>
    <mergeCell ref="A185:B185"/>
    <mergeCell ref="C185:E185"/>
    <mergeCell ref="I185:J185"/>
    <mergeCell ref="A178:B179"/>
    <mergeCell ref="C178:E178"/>
    <mergeCell ref="I178:J178"/>
    <mergeCell ref="C179:E179"/>
    <mergeCell ref="I179:J179"/>
    <mergeCell ref="A180:J180"/>
    <mergeCell ref="A181:J181"/>
    <mergeCell ref="A182:B182"/>
    <mergeCell ref="C182:E182"/>
    <mergeCell ref="I182:J182"/>
    <mergeCell ref="A183:B183"/>
    <mergeCell ref="C183:E183"/>
    <mergeCell ref="I183:J183"/>
    <mergeCell ref="A98:B98"/>
    <mergeCell ref="C98:E98"/>
    <mergeCell ref="I98:J98"/>
    <mergeCell ref="A99:B99"/>
    <mergeCell ref="C99:E99"/>
    <mergeCell ref="I99:J99"/>
    <mergeCell ref="A100:B100"/>
    <mergeCell ref="C100:E100"/>
    <mergeCell ref="I100:J100"/>
    <mergeCell ref="A101:B101"/>
    <mergeCell ref="C101:E101"/>
    <mergeCell ref="I101:J101"/>
    <mergeCell ref="A102:B102"/>
    <mergeCell ref="C102:E102"/>
    <mergeCell ref="I102:J102"/>
    <mergeCell ref="A103:B103"/>
    <mergeCell ref="C103:E103"/>
    <mergeCell ref="I103:J103"/>
    <mergeCell ref="A126:B127"/>
    <mergeCell ref="C126:E126"/>
    <mergeCell ref="I126:J126"/>
    <mergeCell ref="C127:E127"/>
    <mergeCell ref="I127:J127"/>
    <mergeCell ref="A128:J128"/>
    <mergeCell ref="A117:J117"/>
    <mergeCell ref="A118:J118"/>
    <mergeCell ref="A119:J119"/>
    <mergeCell ref="A125:B125"/>
    <mergeCell ref="C125:E125"/>
    <mergeCell ref="I125:J125"/>
    <mergeCell ref="A104:B104"/>
    <mergeCell ref="C104:E104"/>
    <mergeCell ref="I104:J104"/>
    <mergeCell ref="A105:B105"/>
    <mergeCell ref="C105:E105"/>
    <mergeCell ref="I105:J105"/>
    <mergeCell ref="A106:B106"/>
    <mergeCell ref="C106:E106"/>
    <mergeCell ref="I106:J106"/>
    <mergeCell ref="C153:E153"/>
    <mergeCell ref="A154:B154"/>
    <mergeCell ref="C154:E154"/>
    <mergeCell ref="A150:B150"/>
    <mergeCell ref="C150:E150"/>
    <mergeCell ref="A151:B151"/>
    <mergeCell ref="C151:E151"/>
    <mergeCell ref="A152:B152"/>
    <mergeCell ref="C152:E152"/>
    <mergeCell ref="I192:J192"/>
    <mergeCell ref="A184:B184"/>
    <mergeCell ref="C184:E184"/>
    <mergeCell ref="A190:B190"/>
    <mergeCell ref="A193:B193"/>
    <mergeCell ref="C193:E193"/>
    <mergeCell ref="A157:B157"/>
    <mergeCell ref="C157:E157"/>
    <mergeCell ref="A158:B158"/>
    <mergeCell ref="C158:E158"/>
    <mergeCell ref="A159:B159"/>
    <mergeCell ref="C159:E159"/>
    <mergeCell ref="A191:B191"/>
    <mergeCell ref="C191:E191"/>
    <mergeCell ref="I191:J191"/>
    <mergeCell ref="A186:B186"/>
    <mergeCell ref="C186:E186"/>
    <mergeCell ref="I186:J186"/>
    <mergeCell ref="A187:B187"/>
    <mergeCell ref="C187:E187"/>
    <mergeCell ref="I187:J187"/>
    <mergeCell ref="A188:B188"/>
    <mergeCell ref="C188:E188"/>
    <mergeCell ref="I188:J188"/>
    <mergeCell ref="A199:B199"/>
    <mergeCell ref="I147:J147"/>
    <mergeCell ref="C199:E199"/>
    <mergeCell ref="I199:J199"/>
    <mergeCell ref="A200:B200"/>
    <mergeCell ref="C200:E200"/>
    <mergeCell ref="I200:J200"/>
    <mergeCell ref="A197:B197"/>
    <mergeCell ref="C197:E197"/>
    <mergeCell ref="I197:J197"/>
    <mergeCell ref="A198:B198"/>
    <mergeCell ref="C198:E198"/>
    <mergeCell ref="I198:J198"/>
    <mergeCell ref="A194:B194"/>
    <mergeCell ref="C194:E194"/>
    <mergeCell ref="I194:J194"/>
    <mergeCell ref="A195:B195"/>
    <mergeCell ref="C195:E195"/>
    <mergeCell ref="I195:J195"/>
    <mergeCell ref="A196:B196"/>
    <mergeCell ref="C196:E196"/>
    <mergeCell ref="I196:J196"/>
    <mergeCell ref="A192:B192"/>
    <mergeCell ref="C192:E192"/>
    <mergeCell ref="A201:B201"/>
    <mergeCell ref="C201:E201"/>
    <mergeCell ref="I201:J201"/>
    <mergeCell ref="A202:B202"/>
    <mergeCell ref="C202:E202"/>
    <mergeCell ref="I202:J202"/>
    <mergeCell ref="A203:B203"/>
    <mergeCell ref="C203:E203"/>
    <mergeCell ref="I203:J203"/>
    <mergeCell ref="I141:J141"/>
    <mergeCell ref="I143:J143"/>
    <mergeCell ref="I158:J158"/>
    <mergeCell ref="I159:J159"/>
    <mergeCell ref="C137:E137"/>
    <mergeCell ref="C140:E140"/>
    <mergeCell ref="C142:E142"/>
    <mergeCell ref="C147:E147"/>
    <mergeCell ref="A141:B141"/>
    <mergeCell ref="C141:E141"/>
    <mergeCell ref="A143:B143"/>
    <mergeCell ref="C143:E143"/>
    <mergeCell ref="C138:E138"/>
    <mergeCell ref="A146:B146"/>
    <mergeCell ref="C146:E146"/>
    <mergeCell ref="A137:B137"/>
    <mergeCell ref="A140:B140"/>
    <mergeCell ref="A138:B138"/>
    <mergeCell ref="A147:B147"/>
    <mergeCell ref="A155:B155"/>
    <mergeCell ref="C155:E155"/>
    <mergeCell ref="A156:B156"/>
    <mergeCell ref="C156:E156"/>
    <mergeCell ref="A153:B153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I146:J146"/>
  </mergeCells>
  <pageMargins left="0.27083333333333331" right="0.7" top="0.75" bottom="0.75" header="0.3" footer="0.3"/>
  <pageSetup scale="62" orientation="portrait" r:id="rId1"/>
  <rowBreaks count="3" manualBreakCount="3">
    <brk id="51" max="9" man="1"/>
    <brk id="116" max="9" man="1"/>
    <brk id="168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zoomScaleNormal="100" zoomScaleSheetLayoutView="100" workbookViewId="0">
      <pane ySplit="11" topLeftCell="A12" activePane="bottomLeft" state="frozen"/>
      <selection pane="bottomLeft" activeCell="A14" sqref="A14:B14"/>
    </sheetView>
  </sheetViews>
  <sheetFormatPr defaultColWidth="9.140625" defaultRowHeight="15" x14ac:dyDescent="0.25"/>
  <cols>
    <col min="1" max="5" width="9.140625" style="9"/>
    <col min="6" max="6" width="12.85546875" style="9" bestFit="1" customWidth="1"/>
    <col min="7" max="7" width="10.5703125" style="9" bestFit="1" customWidth="1"/>
    <col min="8" max="8" width="9.140625" style="9"/>
    <col min="9" max="9" width="20.42578125" style="9" customWidth="1"/>
    <col min="10" max="11" width="9.140625" style="9"/>
    <col min="12" max="12" width="11" style="9" bestFit="1" customWidth="1"/>
    <col min="13" max="16384" width="9.140625" style="9"/>
  </cols>
  <sheetData>
    <row r="1" spans="1:12" ht="15.75" x14ac:dyDescent="0.25">
      <c r="A1" s="336" t="s">
        <v>820</v>
      </c>
      <c r="B1" s="337"/>
      <c r="C1" s="337"/>
      <c r="D1" s="337"/>
      <c r="E1" s="337"/>
      <c r="F1" s="337"/>
      <c r="G1" s="337"/>
      <c r="H1" s="337"/>
      <c r="I1" s="338"/>
    </row>
    <row r="2" spans="1:12" ht="16.5" thickBot="1" x14ac:dyDescent="0.3">
      <c r="A2" s="339" t="s">
        <v>1183</v>
      </c>
      <c r="B2" s="340"/>
      <c r="C2" s="340"/>
      <c r="D2" s="340"/>
      <c r="E2" s="340"/>
      <c r="F2" s="340"/>
      <c r="G2" s="340"/>
      <c r="H2" s="340"/>
      <c r="I2" s="341"/>
    </row>
    <row r="3" spans="1:12" ht="16.5" thickBot="1" x14ac:dyDescent="0.3">
      <c r="A3" s="342" t="str">
        <f>'Standard Line Sets'!A3:J3</f>
        <v>Effective March 21, 2024</v>
      </c>
      <c r="B3" s="270"/>
      <c r="C3" s="270"/>
      <c r="D3" s="270"/>
      <c r="E3" s="270"/>
      <c r="F3" s="270"/>
      <c r="G3" s="270"/>
      <c r="H3" s="270"/>
      <c r="I3" s="271"/>
    </row>
    <row r="4" spans="1:12" x14ac:dyDescent="0.25">
      <c r="A4" s="46"/>
      <c r="I4" s="47"/>
    </row>
    <row r="5" spans="1:12" x14ac:dyDescent="0.25">
      <c r="A5" s="46"/>
      <c r="I5" s="47"/>
    </row>
    <row r="6" spans="1:12" x14ac:dyDescent="0.25">
      <c r="A6" s="46"/>
      <c r="I6" s="47"/>
    </row>
    <row r="7" spans="1:12" x14ac:dyDescent="0.25">
      <c r="A7" s="46"/>
      <c r="I7" s="47"/>
    </row>
    <row r="8" spans="1:12" ht="15.75" thickBot="1" x14ac:dyDescent="0.3">
      <c r="A8" s="48"/>
      <c r="B8" s="49"/>
      <c r="C8" s="49"/>
      <c r="D8" s="49"/>
      <c r="E8" s="49"/>
      <c r="F8" s="49"/>
      <c r="G8" s="49"/>
      <c r="H8" s="49"/>
      <c r="I8" s="50"/>
    </row>
    <row r="9" spans="1:12" x14ac:dyDescent="0.25">
      <c r="A9" s="264" t="s">
        <v>0</v>
      </c>
      <c r="B9" s="265"/>
      <c r="C9" s="268" t="s">
        <v>1</v>
      </c>
      <c r="D9" s="268"/>
      <c r="E9" s="268"/>
      <c r="F9" s="38" t="s">
        <v>95</v>
      </c>
      <c r="G9" s="38" t="s">
        <v>2</v>
      </c>
      <c r="H9" s="38" t="s">
        <v>3</v>
      </c>
      <c r="I9" s="268" t="s">
        <v>4</v>
      </c>
    </row>
    <row r="10" spans="1:12" ht="15.75" thickBot="1" x14ac:dyDescent="0.3">
      <c r="A10" s="353"/>
      <c r="B10" s="354"/>
      <c r="C10" s="269" t="s">
        <v>686</v>
      </c>
      <c r="D10" s="269"/>
      <c r="E10" s="269"/>
      <c r="F10" s="42"/>
      <c r="G10" s="1" t="s">
        <v>713</v>
      </c>
      <c r="H10" s="43" t="s">
        <v>8</v>
      </c>
      <c r="I10" s="269"/>
    </row>
    <row r="11" spans="1:12" ht="15.75" thickBot="1" x14ac:dyDescent="0.3">
      <c r="A11" s="266"/>
      <c r="B11" s="267"/>
      <c r="C11" s="372"/>
      <c r="D11" s="372"/>
      <c r="E11" s="372"/>
      <c r="F11" s="37"/>
      <c r="G11" s="23">
        <v>0</v>
      </c>
      <c r="H11" s="102"/>
      <c r="I11" s="372"/>
    </row>
    <row r="12" spans="1:12" ht="15.75" thickBot="1" x14ac:dyDescent="0.3">
      <c r="A12" s="249">
        <v>1</v>
      </c>
      <c r="B12" s="250"/>
      <c r="C12" s="250"/>
      <c r="D12" s="250"/>
      <c r="E12" s="250"/>
      <c r="F12" s="250"/>
      <c r="G12" s="250"/>
      <c r="H12" s="250"/>
      <c r="I12" s="251"/>
    </row>
    <row r="13" spans="1:12" ht="15.75" thickBot="1" x14ac:dyDescent="0.3">
      <c r="A13" s="249" t="s">
        <v>1336</v>
      </c>
      <c r="B13" s="250"/>
      <c r="C13" s="250"/>
      <c r="D13" s="250"/>
      <c r="E13" s="250"/>
      <c r="F13" s="250"/>
      <c r="G13" s="250"/>
      <c r="H13" s="250"/>
      <c r="I13" s="251"/>
    </row>
    <row r="14" spans="1:12" x14ac:dyDescent="0.25">
      <c r="A14" s="272" t="s">
        <v>1337</v>
      </c>
      <c r="B14" s="273"/>
      <c r="C14" s="274" t="s">
        <v>1343</v>
      </c>
      <c r="D14" s="260"/>
      <c r="E14" s="275"/>
      <c r="F14" s="30">
        <v>96.44</v>
      </c>
      <c r="G14" s="29">
        <f t="shared" ref="G14:G31" si="0">F14*$G$11</f>
        <v>0</v>
      </c>
      <c r="H14" s="167">
        <v>36</v>
      </c>
      <c r="I14" s="171" t="s">
        <v>1349</v>
      </c>
    </row>
    <row r="15" spans="1:12" ht="15" customHeight="1" x14ac:dyDescent="0.25">
      <c r="A15" s="224" t="s">
        <v>939</v>
      </c>
      <c r="B15" s="225"/>
      <c r="C15" s="226" t="s">
        <v>476</v>
      </c>
      <c r="D15" s="227" t="s">
        <v>476</v>
      </c>
      <c r="E15" s="228" t="s">
        <v>476</v>
      </c>
      <c r="F15" s="6">
        <f>VLOOKUP(A15,Prices!A:B,2,FALSE)</f>
        <v>176.95359999999999</v>
      </c>
      <c r="G15" s="3">
        <f t="shared" si="0"/>
        <v>0</v>
      </c>
      <c r="H15" s="164">
        <v>16</v>
      </c>
      <c r="I15" s="168" t="s">
        <v>938</v>
      </c>
      <c r="K15" s="89"/>
      <c r="L15" s="89"/>
    </row>
    <row r="16" spans="1:12" ht="15" customHeight="1" x14ac:dyDescent="0.25">
      <c r="A16" s="231" t="s">
        <v>937</v>
      </c>
      <c r="B16" s="232"/>
      <c r="C16" s="233" t="s">
        <v>477</v>
      </c>
      <c r="D16" s="234" t="s">
        <v>477</v>
      </c>
      <c r="E16" s="235" t="s">
        <v>477</v>
      </c>
      <c r="F16" s="163">
        <f>VLOOKUP(A16,Prices!A:B,2,FALSE)</f>
        <v>582.61559999999997</v>
      </c>
      <c r="G16" s="18">
        <f t="shared" si="0"/>
        <v>0</v>
      </c>
      <c r="H16" s="166">
        <v>5</v>
      </c>
      <c r="I16" s="170" t="s">
        <v>936</v>
      </c>
      <c r="K16" s="89"/>
    </row>
    <row r="17" spans="1:11" ht="15" customHeight="1" x14ac:dyDescent="0.25">
      <c r="A17" s="217" t="s">
        <v>1338</v>
      </c>
      <c r="B17" s="218"/>
      <c r="C17" s="219" t="s">
        <v>1344</v>
      </c>
      <c r="D17" s="220"/>
      <c r="E17" s="221"/>
      <c r="F17" s="4">
        <v>128.97999999999999</v>
      </c>
      <c r="G17" s="5">
        <f t="shared" si="0"/>
        <v>0</v>
      </c>
      <c r="H17" s="165">
        <v>32</v>
      </c>
      <c r="I17" s="172" t="s">
        <v>1350</v>
      </c>
    </row>
    <row r="18" spans="1:11" x14ac:dyDescent="0.25">
      <c r="A18" s="224" t="s">
        <v>935</v>
      </c>
      <c r="B18" s="225"/>
      <c r="C18" s="226" t="s">
        <v>478</v>
      </c>
      <c r="D18" s="227" t="s">
        <v>478</v>
      </c>
      <c r="E18" s="228" t="s">
        <v>478</v>
      </c>
      <c r="F18" s="6">
        <f>VLOOKUP(A18,Prices!A:B,2,FALSE)</f>
        <v>236.6634</v>
      </c>
      <c r="G18" s="3">
        <f t="shared" si="0"/>
        <v>0</v>
      </c>
      <c r="H18" s="164">
        <v>13</v>
      </c>
      <c r="I18" s="168" t="s">
        <v>934</v>
      </c>
      <c r="K18" s="89"/>
    </row>
    <row r="19" spans="1:11" ht="15" customHeight="1" x14ac:dyDescent="0.25">
      <c r="A19" s="231" t="s">
        <v>933</v>
      </c>
      <c r="B19" s="232"/>
      <c r="C19" s="233" t="s">
        <v>479</v>
      </c>
      <c r="D19" s="234" t="s">
        <v>479</v>
      </c>
      <c r="E19" s="235" t="s">
        <v>479</v>
      </c>
      <c r="F19" s="163">
        <f>VLOOKUP(A19,Prices!A:B,2,FALSE)</f>
        <v>784.18240000000003</v>
      </c>
      <c r="G19" s="18">
        <f t="shared" si="0"/>
        <v>0</v>
      </c>
      <c r="H19" s="92">
        <v>5</v>
      </c>
      <c r="I19" s="170" t="s">
        <v>932</v>
      </c>
      <c r="K19" s="89"/>
    </row>
    <row r="20" spans="1:11" ht="15" customHeight="1" x14ac:dyDescent="0.25">
      <c r="A20" s="217" t="s">
        <v>1339</v>
      </c>
      <c r="B20" s="218"/>
      <c r="C20" s="219" t="s">
        <v>1345</v>
      </c>
      <c r="D20" s="220"/>
      <c r="E20" s="221"/>
      <c r="F20" s="4">
        <v>153.09</v>
      </c>
      <c r="G20" s="5">
        <f t="shared" si="0"/>
        <v>0</v>
      </c>
      <c r="H20" s="165">
        <v>28</v>
      </c>
      <c r="I20" s="172" t="s">
        <v>1351</v>
      </c>
    </row>
    <row r="21" spans="1:11" x14ac:dyDescent="0.25">
      <c r="A21" s="224" t="s">
        <v>931</v>
      </c>
      <c r="B21" s="225"/>
      <c r="C21" s="226" t="s">
        <v>480</v>
      </c>
      <c r="D21" s="227" t="s">
        <v>480</v>
      </c>
      <c r="E21" s="228" t="s">
        <v>480</v>
      </c>
      <c r="F21" s="6">
        <f>VLOOKUP(A21,Prices!A:B,2,FALSE)</f>
        <v>280.89319999999998</v>
      </c>
      <c r="G21" s="3">
        <f t="shared" si="0"/>
        <v>0</v>
      </c>
      <c r="H21" s="164">
        <v>11</v>
      </c>
      <c r="I21" s="168" t="s">
        <v>930</v>
      </c>
      <c r="K21" s="89"/>
    </row>
    <row r="22" spans="1:11" ht="15" customHeight="1" x14ac:dyDescent="0.25">
      <c r="A22" s="231" t="s">
        <v>929</v>
      </c>
      <c r="B22" s="232"/>
      <c r="C22" s="233" t="s">
        <v>481</v>
      </c>
      <c r="D22" s="234" t="s">
        <v>481</v>
      </c>
      <c r="E22" s="235" t="s">
        <v>481</v>
      </c>
      <c r="F22" s="163">
        <f>VLOOKUP(A22,Prices!A:B,2,FALSE)</f>
        <v>1010.7751999999999</v>
      </c>
      <c r="G22" s="18">
        <f t="shared" si="0"/>
        <v>0</v>
      </c>
      <c r="H22" s="92">
        <v>4</v>
      </c>
      <c r="I22" s="170" t="s">
        <v>928</v>
      </c>
      <c r="K22" s="89"/>
    </row>
    <row r="23" spans="1:11" ht="15" customHeight="1" x14ac:dyDescent="0.25">
      <c r="A23" s="217" t="s">
        <v>1340</v>
      </c>
      <c r="B23" s="218"/>
      <c r="C23" s="219" t="s">
        <v>1346</v>
      </c>
      <c r="D23" s="220"/>
      <c r="E23" s="221"/>
      <c r="F23" s="4">
        <v>192.16</v>
      </c>
      <c r="G23" s="5">
        <f t="shared" si="0"/>
        <v>0</v>
      </c>
      <c r="H23" s="165">
        <v>26</v>
      </c>
      <c r="I23" s="172" t="s">
        <v>1352</v>
      </c>
    </row>
    <row r="24" spans="1:11" x14ac:dyDescent="0.25">
      <c r="A24" s="224" t="s">
        <v>927</v>
      </c>
      <c r="B24" s="225"/>
      <c r="C24" s="226" t="s">
        <v>482</v>
      </c>
      <c r="D24" s="227" t="s">
        <v>482</v>
      </c>
      <c r="E24" s="228" t="s">
        <v>482</v>
      </c>
      <c r="F24" s="6">
        <f>VLOOKUP(A24,Prices!A:B,2,FALSE)</f>
        <v>352.58280000000002</v>
      </c>
      <c r="G24" s="3">
        <f t="shared" si="0"/>
        <v>0</v>
      </c>
      <c r="H24" s="164">
        <v>10</v>
      </c>
      <c r="I24" s="168" t="s">
        <v>926</v>
      </c>
      <c r="K24" s="89"/>
    </row>
    <row r="25" spans="1:11" ht="15" customHeight="1" x14ac:dyDescent="0.25">
      <c r="A25" s="231" t="s">
        <v>925</v>
      </c>
      <c r="B25" s="232"/>
      <c r="C25" s="233" t="s">
        <v>483</v>
      </c>
      <c r="D25" s="234" t="s">
        <v>483</v>
      </c>
      <c r="E25" s="235" t="s">
        <v>483</v>
      </c>
      <c r="F25" s="163">
        <f>VLOOKUP(A25,Prices!A:B,2,FALSE)</f>
        <v>1150.0092</v>
      </c>
      <c r="G25" s="18">
        <f t="shared" si="0"/>
        <v>0</v>
      </c>
      <c r="H25" s="92">
        <v>3</v>
      </c>
      <c r="I25" s="170" t="s">
        <v>924</v>
      </c>
      <c r="K25" s="89"/>
    </row>
    <row r="26" spans="1:11" ht="15" customHeight="1" x14ac:dyDescent="0.25">
      <c r="A26" s="217" t="s">
        <v>1341</v>
      </c>
      <c r="B26" s="218"/>
      <c r="C26" s="219" t="s">
        <v>1347</v>
      </c>
      <c r="D26" s="220"/>
      <c r="E26" s="221"/>
      <c r="F26" s="4">
        <v>223.48</v>
      </c>
      <c r="G26" s="5">
        <f t="shared" si="0"/>
        <v>0</v>
      </c>
      <c r="H26" s="165">
        <v>30</v>
      </c>
      <c r="I26" s="195" t="s">
        <v>1452</v>
      </c>
    </row>
    <row r="27" spans="1:11" x14ac:dyDescent="0.25">
      <c r="A27" s="224" t="s">
        <v>923</v>
      </c>
      <c r="B27" s="241"/>
      <c r="C27" s="226" t="s">
        <v>484</v>
      </c>
      <c r="D27" s="227"/>
      <c r="E27" s="228"/>
      <c r="F27" s="6">
        <f>VLOOKUP(A27,Prices!A:B,2,FALSE)</f>
        <v>410.0566</v>
      </c>
      <c r="G27" s="3">
        <f t="shared" si="0"/>
        <v>0</v>
      </c>
      <c r="H27" s="93">
        <v>16</v>
      </c>
      <c r="I27" s="168" t="s">
        <v>922</v>
      </c>
      <c r="K27" s="89"/>
    </row>
    <row r="28" spans="1:11" ht="15" customHeight="1" x14ac:dyDescent="0.25">
      <c r="A28" s="231" t="s">
        <v>921</v>
      </c>
      <c r="B28" s="238"/>
      <c r="C28" s="233" t="s">
        <v>815</v>
      </c>
      <c r="D28" s="234"/>
      <c r="E28" s="235"/>
      <c r="F28" s="163">
        <f>VLOOKUP(A28,Prices!A:B,2,FALSE)</f>
        <v>779.47820000000002</v>
      </c>
      <c r="G28" s="18">
        <f t="shared" si="0"/>
        <v>0</v>
      </c>
      <c r="H28" s="92">
        <v>12</v>
      </c>
      <c r="I28" s="170" t="s">
        <v>920</v>
      </c>
      <c r="K28" s="89"/>
    </row>
    <row r="29" spans="1:11" ht="15" customHeight="1" x14ac:dyDescent="0.25">
      <c r="A29" s="224" t="s">
        <v>1342</v>
      </c>
      <c r="B29" s="225"/>
      <c r="C29" s="226" t="s">
        <v>1348</v>
      </c>
      <c r="D29" s="227"/>
      <c r="E29" s="228"/>
      <c r="F29" s="6">
        <v>343.84</v>
      </c>
      <c r="G29" s="3">
        <f t="shared" si="0"/>
        <v>0</v>
      </c>
      <c r="H29" s="164">
        <v>27</v>
      </c>
      <c r="I29" s="194" t="s">
        <v>1453</v>
      </c>
    </row>
    <row r="30" spans="1:11" x14ac:dyDescent="0.25">
      <c r="A30" s="224" t="s">
        <v>919</v>
      </c>
      <c r="B30" s="241"/>
      <c r="C30" s="226" t="s">
        <v>485</v>
      </c>
      <c r="D30" s="227"/>
      <c r="E30" s="228"/>
      <c r="F30" s="6">
        <f>VLOOKUP(A30,Prices!A:B,2,FALSE)</f>
        <v>630.89599999999996</v>
      </c>
      <c r="G30" s="3">
        <f t="shared" si="0"/>
        <v>0</v>
      </c>
      <c r="H30" s="93">
        <v>14</v>
      </c>
      <c r="I30" s="168" t="s">
        <v>918</v>
      </c>
      <c r="K30" s="89"/>
    </row>
    <row r="31" spans="1:11" ht="15.75" customHeight="1" thickBot="1" x14ac:dyDescent="0.3">
      <c r="A31" s="279" t="s">
        <v>917</v>
      </c>
      <c r="B31" s="280"/>
      <c r="C31" s="281" t="s">
        <v>816</v>
      </c>
      <c r="D31" s="282"/>
      <c r="E31" s="283"/>
      <c r="F31" s="8">
        <f>VLOOKUP(A31,Prices!A:B,2,FALSE)</f>
        <v>1082.1035999999999</v>
      </c>
      <c r="G31" s="7">
        <f t="shared" si="0"/>
        <v>0</v>
      </c>
      <c r="H31" s="173">
        <v>9</v>
      </c>
      <c r="I31" s="169" t="s">
        <v>916</v>
      </c>
      <c r="K31" s="89"/>
    </row>
    <row r="32" spans="1:11" ht="15.75" customHeight="1" thickBot="1" x14ac:dyDescent="0.3">
      <c r="A32" s="414" t="s">
        <v>858</v>
      </c>
      <c r="B32" s="413"/>
      <c r="C32" s="413"/>
      <c r="D32" s="413"/>
      <c r="E32" s="413"/>
      <c r="F32" s="413"/>
      <c r="G32" s="413"/>
      <c r="H32" s="413"/>
      <c r="I32" s="415"/>
    </row>
    <row r="33" spans="1:9" ht="15.75" customHeight="1" thickBot="1" x14ac:dyDescent="0.3">
      <c r="A33" s="249" t="s">
        <v>1333</v>
      </c>
      <c r="B33" s="250"/>
      <c r="C33" s="250"/>
      <c r="D33" s="250"/>
      <c r="E33" s="250"/>
      <c r="F33" s="250"/>
      <c r="G33" s="250"/>
      <c r="H33" s="250"/>
      <c r="I33" s="251"/>
    </row>
    <row r="34" spans="1:9" ht="15.75" customHeight="1" x14ac:dyDescent="0.25">
      <c r="A34" s="272" t="s">
        <v>1162</v>
      </c>
      <c r="B34" s="294"/>
      <c r="C34" s="274" t="s">
        <v>1156</v>
      </c>
      <c r="D34" s="260" t="s">
        <v>476</v>
      </c>
      <c r="E34" s="260" t="s">
        <v>476</v>
      </c>
      <c r="F34" s="30">
        <f>VLOOKUP(A34,Prices!A:B,2,FALSE)</f>
        <v>236.62</v>
      </c>
      <c r="G34" s="79">
        <f t="shared" ref="G34:G39" si="1">F34*$G$11</f>
        <v>0</v>
      </c>
      <c r="H34" s="94">
        <v>28</v>
      </c>
      <c r="I34" s="112" t="s">
        <v>1172</v>
      </c>
    </row>
    <row r="35" spans="1:9" ht="15.75" customHeight="1" x14ac:dyDescent="0.25">
      <c r="A35" s="217" t="s">
        <v>1164</v>
      </c>
      <c r="B35" s="222"/>
      <c r="C35" s="219" t="s">
        <v>1157</v>
      </c>
      <c r="D35" s="220" t="s">
        <v>478</v>
      </c>
      <c r="E35" s="220" t="s">
        <v>478</v>
      </c>
      <c r="F35" s="4">
        <f>VLOOKUP(A35,Prices!A:B,2,FALSE)</f>
        <v>316.47000000000003</v>
      </c>
      <c r="G35" s="78">
        <f t="shared" si="1"/>
        <v>0</v>
      </c>
      <c r="H35" s="95">
        <v>18</v>
      </c>
      <c r="I35" s="116" t="s">
        <v>1173</v>
      </c>
    </row>
    <row r="36" spans="1:9" ht="15.75" customHeight="1" x14ac:dyDescent="0.25">
      <c r="A36" s="217" t="s">
        <v>1166</v>
      </c>
      <c r="B36" s="222"/>
      <c r="C36" s="219" t="s">
        <v>1161</v>
      </c>
      <c r="D36" s="220" t="s">
        <v>480</v>
      </c>
      <c r="E36" s="220" t="s">
        <v>480</v>
      </c>
      <c r="F36" s="4">
        <f>VLOOKUP(A36,Prices!A:B,2,FALSE)</f>
        <v>375.62</v>
      </c>
      <c r="G36" s="78">
        <f t="shared" si="1"/>
        <v>0</v>
      </c>
      <c r="H36" s="95">
        <v>14</v>
      </c>
      <c r="I36" s="116" t="s">
        <v>1174</v>
      </c>
    </row>
    <row r="37" spans="1:9" ht="15.75" customHeight="1" x14ac:dyDescent="0.25">
      <c r="A37" s="217" t="s">
        <v>1168</v>
      </c>
      <c r="B37" s="222"/>
      <c r="C37" s="219" t="s">
        <v>1159</v>
      </c>
      <c r="D37" s="220" t="s">
        <v>482</v>
      </c>
      <c r="E37" s="220" t="s">
        <v>482</v>
      </c>
      <c r="F37" s="4">
        <f>VLOOKUP(A37,Prices!A:B,2,FALSE)</f>
        <v>471.48</v>
      </c>
      <c r="G37" s="78">
        <f t="shared" si="1"/>
        <v>0</v>
      </c>
      <c r="H37" s="95">
        <v>8</v>
      </c>
      <c r="I37" s="116" t="s">
        <v>1175</v>
      </c>
    </row>
    <row r="38" spans="1:9" ht="15.75" customHeight="1" x14ac:dyDescent="0.25">
      <c r="A38" s="217" t="s">
        <v>1170</v>
      </c>
      <c r="B38" s="222"/>
      <c r="C38" s="219" t="s">
        <v>1158</v>
      </c>
      <c r="D38" s="220"/>
      <c r="E38" s="220"/>
      <c r="F38" s="4">
        <f>VLOOKUP(A38,Prices!A:B,2,FALSE)</f>
        <v>548.33000000000004</v>
      </c>
      <c r="G38" s="78">
        <f t="shared" si="1"/>
        <v>0</v>
      </c>
      <c r="H38" s="95">
        <v>11</v>
      </c>
      <c r="I38" s="116" t="s">
        <v>1176</v>
      </c>
    </row>
    <row r="39" spans="1:9" ht="15.75" customHeight="1" thickBot="1" x14ac:dyDescent="0.3">
      <c r="A39" s="458" t="s">
        <v>1171</v>
      </c>
      <c r="B39" s="459"/>
      <c r="C39" s="460" t="s">
        <v>1160</v>
      </c>
      <c r="D39" s="460"/>
      <c r="E39" s="461"/>
      <c r="F39" s="119">
        <f>VLOOKUP(A39,Prices!A:B,2,FALSE)</f>
        <v>843.64</v>
      </c>
      <c r="G39" s="161">
        <f t="shared" si="1"/>
        <v>0</v>
      </c>
      <c r="H39" s="120">
        <v>9</v>
      </c>
      <c r="I39" s="121" t="s">
        <v>1177</v>
      </c>
    </row>
    <row r="40" spans="1:9" ht="15.75" customHeight="1" x14ac:dyDescent="0.25">
      <c r="A40" s="126"/>
      <c r="B40" s="71"/>
      <c r="C40" s="71"/>
      <c r="D40" s="71"/>
      <c r="E40" s="71"/>
      <c r="F40" s="113"/>
      <c r="G40" s="133"/>
      <c r="H40" s="71"/>
      <c r="I40" s="134"/>
    </row>
    <row r="41" spans="1:9" ht="15.75" customHeight="1" x14ac:dyDescent="0.25">
      <c r="A41" s="122"/>
      <c r="B41" s="36"/>
      <c r="C41" s="36"/>
      <c r="D41" s="36"/>
      <c r="E41" s="36"/>
      <c r="I41" s="47"/>
    </row>
    <row r="42" spans="1:9" ht="15.75" customHeight="1" x14ac:dyDescent="0.25">
      <c r="A42" s="122"/>
      <c r="B42" s="36"/>
      <c r="C42" s="36"/>
      <c r="D42" s="36"/>
      <c r="E42" s="36"/>
      <c r="I42" s="47"/>
    </row>
    <row r="43" spans="1:9" ht="15.75" customHeight="1" x14ac:dyDescent="0.25">
      <c r="A43" s="122"/>
      <c r="B43" s="36"/>
      <c r="C43" s="36"/>
      <c r="D43" s="36"/>
      <c r="E43" s="36"/>
      <c r="I43" s="47"/>
    </row>
    <row r="44" spans="1:9" ht="15.75" customHeight="1" x14ac:dyDescent="0.25">
      <c r="A44" s="420" t="s">
        <v>87</v>
      </c>
      <c r="B44" s="289"/>
      <c r="C44" s="289"/>
      <c r="D44" s="289"/>
      <c r="E44" s="289"/>
      <c r="F44" s="289"/>
      <c r="G44" s="289"/>
      <c r="H44" s="289"/>
      <c r="I44" s="421"/>
    </row>
    <row r="45" spans="1:9" ht="15.75" customHeight="1" x14ac:dyDescent="0.25">
      <c r="A45" s="420" t="s">
        <v>88</v>
      </c>
      <c r="B45" s="289"/>
      <c r="C45" s="289"/>
      <c r="D45" s="289"/>
      <c r="E45" s="289"/>
      <c r="F45" s="289"/>
      <c r="G45" s="289"/>
      <c r="H45" s="289"/>
      <c r="I45" s="421"/>
    </row>
    <row r="46" spans="1:9" ht="15.75" customHeight="1" thickBot="1" x14ac:dyDescent="0.3">
      <c r="A46" s="420" t="s">
        <v>89</v>
      </c>
      <c r="B46" s="289"/>
      <c r="C46" s="289"/>
      <c r="D46" s="289"/>
      <c r="E46" s="289"/>
      <c r="F46" s="289"/>
      <c r="G46" s="289"/>
      <c r="H46" s="289"/>
      <c r="I46" s="421"/>
    </row>
    <row r="47" spans="1:9" ht="15.75" customHeight="1" thickBot="1" x14ac:dyDescent="0.3">
      <c r="A47" s="447" t="s">
        <v>90</v>
      </c>
      <c r="B47" s="448"/>
      <c r="C47" s="448"/>
      <c r="D47" s="448"/>
      <c r="E47" s="448"/>
      <c r="F47" s="448"/>
      <c r="G47" s="448"/>
      <c r="H47" s="448"/>
      <c r="I47" s="449"/>
    </row>
    <row r="48" spans="1:9" ht="15.75" customHeight="1" x14ac:dyDescent="0.25">
      <c r="A48" s="336" t="s">
        <v>820</v>
      </c>
      <c r="B48" s="337"/>
      <c r="C48" s="337"/>
      <c r="D48" s="337"/>
      <c r="E48" s="337"/>
      <c r="F48" s="337"/>
      <c r="G48" s="337"/>
      <c r="H48" s="337"/>
      <c r="I48" s="338"/>
    </row>
    <row r="49" spans="1:9" ht="15.75" customHeight="1" thickBot="1" x14ac:dyDescent="0.3">
      <c r="A49" s="339" t="s">
        <v>1183</v>
      </c>
      <c r="B49" s="340"/>
      <c r="C49" s="340"/>
      <c r="D49" s="340"/>
      <c r="E49" s="340"/>
      <c r="F49" s="340"/>
      <c r="G49" s="340"/>
      <c r="H49" s="340"/>
      <c r="I49" s="341"/>
    </row>
    <row r="50" spans="1:9" ht="15.75" customHeight="1" thickBot="1" x14ac:dyDescent="0.3">
      <c r="A50" s="342" t="str">
        <f>A3</f>
        <v>Effective March 21, 2024</v>
      </c>
      <c r="B50" s="270"/>
      <c r="C50" s="270"/>
      <c r="D50" s="270"/>
      <c r="E50" s="270"/>
      <c r="F50" s="270"/>
      <c r="G50" s="270"/>
      <c r="H50" s="270"/>
      <c r="I50" s="271"/>
    </row>
    <row r="51" spans="1:9" ht="15.75" customHeight="1" x14ac:dyDescent="0.25">
      <c r="A51" s="46"/>
      <c r="I51" s="47"/>
    </row>
    <row r="52" spans="1:9" ht="15.75" customHeight="1" x14ac:dyDescent="0.25">
      <c r="A52" s="46"/>
      <c r="I52" s="47"/>
    </row>
    <row r="53" spans="1:9" ht="15.75" customHeight="1" x14ac:dyDescent="0.25">
      <c r="A53" s="46"/>
      <c r="I53" s="47"/>
    </row>
    <row r="54" spans="1:9" ht="15.75" customHeight="1" x14ac:dyDescent="0.25">
      <c r="A54" s="46"/>
      <c r="I54" s="47"/>
    </row>
    <row r="55" spans="1:9" ht="15.75" customHeight="1" thickBot="1" x14ac:dyDescent="0.3">
      <c r="A55" s="48"/>
      <c r="B55" s="49"/>
      <c r="C55" s="49"/>
      <c r="D55" s="49"/>
      <c r="E55" s="49"/>
      <c r="F55" s="49"/>
      <c r="G55" s="49"/>
      <c r="H55" s="49"/>
      <c r="I55" s="50"/>
    </row>
    <row r="56" spans="1:9" ht="15.75" customHeight="1" thickBot="1" x14ac:dyDescent="0.3">
      <c r="A56" s="436" t="s">
        <v>858</v>
      </c>
      <c r="B56" s="437"/>
      <c r="C56" s="437"/>
      <c r="D56" s="437"/>
      <c r="E56" s="437"/>
      <c r="F56" s="437"/>
      <c r="G56" s="437"/>
      <c r="H56" s="437"/>
      <c r="I56" s="438"/>
    </row>
    <row r="57" spans="1:9" ht="15.75" customHeight="1" thickBot="1" x14ac:dyDescent="0.3">
      <c r="A57" s="249" t="s">
        <v>1334</v>
      </c>
      <c r="B57" s="250"/>
      <c r="C57" s="250"/>
      <c r="D57" s="250"/>
      <c r="E57" s="250"/>
      <c r="F57" s="250"/>
      <c r="G57" s="250"/>
      <c r="H57" s="250"/>
      <c r="I57" s="251"/>
    </row>
    <row r="58" spans="1:9" ht="15.75" customHeight="1" x14ac:dyDescent="0.25">
      <c r="A58" s="264" t="s">
        <v>0</v>
      </c>
      <c r="B58" s="265"/>
      <c r="C58" s="268" t="s">
        <v>1</v>
      </c>
      <c r="D58" s="268"/>
      <c r="E58" s="268"/>
      <c r="F58" s="38" t="s">
        <v>95</v>
      </c>
      <c r="G58" s="38" t="s">
        <v>2</v>
      </c>
      <c r="H58" s="101" t="s">
        <v>3</v>
      </c>
      <c r="I58" s="268" t="s">
        <v>4</v>
      </c>
    </row>
    <row r="59" spans="1:9" ht="15.75" customHeight="1" thickBot="1" x14ac:dyDescent="0.3">
      <c r="A59" s="353"/>
      <c r="B59" s="354"/>
      <c r="C59" s="269" t="s">
        <v>686</v>
      </c>
      <c r="D59" s="269"/>
      <c r="E59" s="269"/>
      <c r="F59" s="125"/>
      <c r="G59" s="1" t="s">
        <v>713</v>
      </c>
      <c r="H59" s="43" t="s">
        <v>8</v>
      </c>
      <c r="I59" s="269"/>
    </row>
    <row r="60" spans="1:9" ht="15.75" customHeight="1" thickBot="1" x14ac:dyDescent="0.3">
      <c r="A60" s="266"/>
      <c r="B60" s="267"/>
      <c r="C60" s="372"/>
      <c r="D60" s="372"/>
      <c r="E60" s="372"/>
      <c r="F60" s="105"/>
      <c r="G60" s="23">
        <f>G11</f>
        <v>0</v>
      </c>
      <c r="H60" s="102"/>
      <c r="I60" s="372"/>
    </row>
    <row r="61" spans="1:9" ht="15.75" customHeight="1" x14ac:dyDescent="0.25">
      <c r="A61" s="272" t="s">
        <v>1256</v>
      </c>
      <c r="B61" s="294"/>
      <c r="C61" s="274" t="s">
        <v>1257</v>
      </c>
      <c r="D61" s="260" t="s">
        <v>476</v>
      </c>
      <c r="E61" s="260" t="s">
        <v>476</v>
      </c>
      <c r="F61" s="30">
        <f>VLOOKUP(A61,Prices!A:B,2,FALSE)</f>
        <v>398.55</v>
      </c>
      <c r="G61" s="79">
        <f>F61*$G$11</f>
        <v>0</v>
      </c>
      <c r="H61" s="94">
        <v>16</v>
      </c>
      <c r="I61" s="112" t="s">
        <v>1272</v>
      </c>
    </row>
    <row r="62" spans="1:9" ht="15.75" customHeight="1" x14ac:dyDescent="0.25">
      <c r="A62" s="217" t="s">
        <v>1259</v>
      </c>
      <c r="B62" s="222"/>
      <c r="C62" s="219" t="s">
        <v>1260</v>
      </c>
      <c r="D62" s="220" t="s">
        <v>478</v>
      </c>
      <c r="E62" s="220" t="s">
        <v>478</v>
      </c>
      <c r="F62" s="4">
        <f>VLOOKUP(A62,Prices!A:B,2,FALSE)</f>
        <v>555.76</v>
      </c>
      <c r="G62" s="78">
        <f t="shared" ref="G62:G66" si="2">F62*$G$11</f>
        <v>0</v>
      </c>
      <c r="H62" s="95">
        <v>13</v>
      </c>
      <c r="I62" s="116" t="s">
        <v>1273</v>
      </c>
    </row>
    <row r="63" spans="1:9" ht="15.75" customHeight="1" x14ac:dyDescent="0.25">
      <c r="A63" s="217" t="s">
        <v>1262</v>
      </c>
      <c r="B63" s="222"/>
      <c r="C63" s="219" t="s">
        <v>1263</v>
      </c>
      <c r="D63" s="220" t="s">
        <v>480</v>
      </c>
      <c r="E63" s="220" t="s">
        <v>480</v>
      </c>
      <c r="F63" s="4">
        <f>VLOOKUP(A63,Prices!A:B,2,FALSE)</f>
        <v>575.04</v>
      </c>
      <c r="G63" s="78">
        <f t="shared" si="2"/>
        <v>0</v>
      </c>
      <c r="H63" s="95">
        <v>10</v>
      </c>
      <c r="I63" s="116" t="s">
        <v>1274</v>
      </c>
    </row>
    <row r="64" spans="1:9" ht="15.75" customHeight="1" x14ac:dyDescent="0.25">
      <c r="A64" s="217" t="s">
        <v>1265</v>
      </c>
      <c r="B64" s="222"/>
      <c r="C64" s="219" t="s">
        <v>1266</v>
      </c>
      <c r="D64" s="220" t="s">
        <v>482</v>
      </c>
      <c r="E64" s="220" t="s">
        <v>482</v>
      </c>
      <c r="F64" s="4">
        <f>VLOOKUP(A64,Prices!A:B,2,FALSE)</f>
        <v>663.28</v>
      </c>
      <c r="G64" s="78">
        <f t="shared" si="2"/>
        <v>0</v>
      </c>
      <c r="H64" s="95">
        <v>6</v>
      </c>
      <c r="I64" s="116" t="s">
        <v>1275</v>
      </c>
    </row>
    <row r="65" spans="1:9" ht="15.75" customHeight="1" x14ac:dyDescent="0.25">
      <c r="A65" s="217" t="s">
        <v>1268</v>
      </c>
      <c r="B65" s="222"/>
      <c r="C65" s="219" t="s">
        <v>1269</v>
      </c>
      <c r="D65" s="220"/>
      <c r="E65" s="220"/>
      <c r="F65" s="4">
        <f>VLOOKUP(A65,Prices!A:B,2,FALSE)</f>
        <v>746.92</v>
      </c>
      <c r="G65" s="78">
        <f t="shared" si="2"/>
        <v>0</v>
      </c>
      <c r="H65" s="95">
        <v>9</v>
      </c>
      <c r="I65" s="116" t="s">
        <v>1276</v>
      </c>
    </row>
    <row r="66" spans="1:9" ht="15.75" customHeight="1" thickBot="1" x14ac:dyDescent="0.3">
      <c r="A66" s="458" t="s">
        <v>1270</v>
      </c>
      <c r="B66" s="459"/>
      <c r="C66" s="460" t="s">
        <v>1271</v>
      </c>
      <c r="D66" s="460"/>
      <c r="E66" s="461"/>
      <c r="F66" s="119">
        <f>VLOOKUP(A66,Prices!A:B,2,FALSE)</f>
        <v>1013.79</v>
      </c>
      <c r="G66" s="161">
        <f t="shared" si="2"/>
        <v>0</v>
      </c>
      <c r="H66" s="120">
        <v>7</v>
      </c>
      <c r="I66" s="121" t="s">
        <v>1277</v>
      </c>
    </row>
    <row r="67" spans="1:9" ht="15.75" customHeight="1" x14ac:dyDescent="0.25">
      <c r="A67" s="135"/>
      <c r="B67" s="41"/>
      <c r="C67" s="41"/>
      <c r="D67" s="41"/>
      <c r="E67" s="41"/>
      <c r="F67" s="41"/>
      <c r="G67" s="41"/>
      <c r="H67" s="41"/>
      <c r="I67" s="136"/>
    </row>
    <row r="68" spans="1:9" ht="15.75" customHeight="1" x14ac:dyDescent="0.25">
      <c r="A68" s="135"/>
      <c r="B68" s="41"/>
      <c r="C68" s="41"/>
      <c r="D68" s="41"/>
      <c r="E68" s="41"/>
      <c r="F68" s="41"/>
      <c r="G68" s="41"/>
      <c r="H68" s="41"/>
      <c r="I68" s="136"/>
    </row>
    <row r="69" spans="1:9" ht="15.75" customHeight="1" x14ac:dyDescent="0.25">
      <c r="A69" s="135"/>
      <c r="B69" s="41"/>
      <c r="C69" s="41"/>
      <c r="D69" s="41"/>
      <c r="E69" s="41"/>
      <c r="F69" s="41"/>
      <c r="G69" s="41"/>
      <c r="H69" s="41"/>
      <c r="I69" s="136"/>
    </row>
    <row r="70" spans="1:9" ht="15.75" customHeight="1" x14ac:dyDescent="0.25">
      <c r="A70" s="135"/>
      <c r="B70" s="41"/>
      <c r="C70" s="41"/>
      <c r="D70" s="41"/>
      <c r="E70" s="41"/>
      <c r="F70" s="41"/>
      <c r="G70" s="41"/>
      <c r="H70" s="41"/>
      <c r="I70" s="136"/>
    </row>
    <row r="71" spans="1:9" ht="15.75" customHeight="1" x14ac:dyDescent="0.25">
      <c r="A71" s="135"/>
      <c r="B71" s="41"/>
      <c r="C71" s="41"/>
      <c r="D71" s="41"/>
      <c r="E71" s="41"/>
      <c r="F71" s="41"/>
      <c r="G71" s="41"/>
      <c r="H71" s="41"/>
      <c r="I71" s="136"/>
    </row>
    <row r="72" spans="1:9" ht="15.75" customHeight="1" x14ac:dyDescent="0.25">
      <c r="A72" s="135"/>
      <c r="B72" s="41"/>
      <c r="C72" s="41"/>
      <c r="D72" s="41"/>
      <c r="E72" s="41"/>
      <c r="F72" s="41"/>
      <c r="G72" s="41"/>
      <c r="H72" s="41"/>
      <c r="I72" s="136"/>
    </row>
    <row r="73" spans="1:9" ht="15.75" customHeight="1" x14ac:dyDescent="0.25">
      <c r="A73" s="135"/>
      <c r="B73" s="41"/>
      <c r="C73" s="41"/>
      <c r="D73" s="41"/>
      <c r="E73" s="41"/>
      <c r="F73" s="41"/>
      <c r="G73" s="41"/>
      <c r="H73" s="41"/>
      <c r="I73" s="136"/>
    </row>
    <row r="74" spans="1:9" ht="15.75" customHeight="1" x14ac:dyDescent="0.25">
      <c r="A74" s="135"/>
      <c r="B74" s="41"/>
      <c r="C74" s="41"/>
      <c r="D74" s="41"/>
      <c r="E74" s="41"/>
      <c r="F74" s="41"/>
      <c r="G74" s="41"/>
      <c r="H74" s="41"/>
      <c r="I74" s="136"/>
    </row>
    <row r="75" spans="1:9" ht="15.75" customHeight="1" x14ac:dyDescent="0.25">
      <c r="A75" s="135"/>
      <c r="B75" s="41"/>
      <c r="C75" s="41"/>
      <c r="D75" s="41"/>
      <c r="E75" s="41"/>
      <c r="F75" s="41"/>
      <c r="G75" s="41"/>
      <c r="H75" s="41"/>
      <c r="I75" s="136"/>
    </row>
    <row r="76" spans="1:9" ht="15.75" customHeight="1" x14ac:dyDescent="0.25">
      <c r="A76" s="135"/>
      <c r="B76" s="41"/>
      <c r="C76" s="41"/>
      <c r="D76" s="41"/>
      <c r="E76" s="41"/>
      <c r="F76" s="41"/>
      <c r="G76" s="41"/>
      <c r="H76" s="41"/>
      <c r="I76" s="136"/>
    </row>
    <row r="77" spans="1:9" ht="15.75" customHeight="1" x14ac:dyDescent="0.25">
      <c r="A77" s="135"/>
      <c r="B77" s="41"/>
      <c r="C77" s="41"/>
      <c r="D77" s="41"/>
      <c r="E77" s="41"/>
      <c r="F77" s="41"/>
      <c r="G77" s="41"/>
      <c r="H77" s="41"/>
      <c r="I77" s="136"/>
    </row>
    <row r="78" spans="1:9" ht="15.75" customHeight="1" x14ac:dyDescent="0.25">
      <c r="A78" s="135"/>
      <c r="B78" s="41"/>
      <c r="C78" s="41"/>
      <c r="D78" s="41"/>
      <c r="E78" s="41"/>
      <c r="F78" s="41"/>
      <c r="G78" s="41"/>
      <c r="H78" s="41"/>
      <c r="I78" s="136"/>
    </row>
    <row r="79" spans="1:9" ht="15.75" customHeight="1" x14ac:dyDescent="0.25">
      <c r="A79" s="135"/>
      <c r="B79" s="41"/>
      <c r="C79" s="41"/>
      <c r="D79" s="41"/>
      <c r="E79" s="41"/>
      <c r="F79" s="41"/>
      <c r="G79" s="41"/>
      <c r="H79" s="41"/>
      <c r="I79" s="136"/>
    </row>
    <row r="80" spans="1:9" ht="15.75" customHeight="1" x14ac:dyDescent="0.25">
      <c r="A80" s="135"/>
      <c r="B80" s="41"/>
      <c r="C80" s="41"/>
      <c r="D80" s="41"/>
      <c r="E80" s="41"/>
      <c r="F80" s="41"/>
      <c r="G80" s="41"/>
      <c r="H80" s="41"/>
      <c r="I80" s="136"/>
    </row>
    <row r="81" spans="1:9" ht="15.75" customHeight="1" x14ac:dyDescent="0.25">
      <c r="A81" s="135"/>
      <c r="B81" s="41"/>
      <c r="C81" s="41"/>
      <c r="D81" s="41"/>
      <c r="E81" s="41"/>
      <c r="F81" s="41"/>
      <c r="G81" s="41"/>
      <c r="H81" s="41"/>
      <c r="I81" s="136"/>
    </row>
    <row r="82" spans="1:9" ht="15.75" customHeight="1" x14ac:dyDescent="0.25">
      <c r="A82" s="135"/>
      <c r="B82" s="41"/>
      <c r="C82" s="41"/>
      <c r="D82" s="41"/>
      <c r="E82" s="41"/>
      <c r="F82" s="41"/>
      <c r="G82" s="41"/>
      <c r="H82" s="41"/>
      <c r="I82" s="136"/>
    </row>
    <row r="83" spans="1:9" ht="15.75" customHeight="1" x14ac:dyDescent="0.25">
      <c r="A83" s="135"/>
      <c r="B83" s="41"/>
      <c r="C83" s="41"/>
      <c r="D83" s="41"/>
      <c r="E83" s="41"/>
      <c r="F83" s="41"/>
      <c r="G83" s="41"/>
      <c r="H83" s="41"/>
      <c r="I83" s="136"/>
    </row>
    <row r="84" spans="1:9" ht="15.75" customHeight="1" x14ac:dyDescent="0.25">
      <c r="A84" s="135"/>
      <c r="B84" s="41"/>
      <c r="C84" s="41"/>
      <c r="D84" s="41"/>
      <c r="E84" s="41"/>
      <c r="F84" s="41"/>
      <c r="G84" s="41"/>
      <c r="H84" s="41"/>
      <c r="I84" s="136"/>
    </row>
    <row r="85" spans="1:9" ht="15.75" customHeight="1" x14ac:dyDescent="0.25">
      <c r="A85" s="135"/>
      <c r="B85" s="41"/>
      <c r="C85" s="41"/>
      <c r="D85" s="41"/>
      <c r="E85" s="41"/>
      <c r="F85" s="41"/>
      <c r="G85" s="41"/>
      <c r="H85" s="41"/>
      <c r="I85" s="136"/>
    </row>
    <row r="86" spans="1:9" ht="15.75" customHeight="1" x14ac:dyDescent="0.25">
      <c r="A86" s="135"/>
      <c r="B86" s="41"/>
      <c r="C86" s="41"/>
      <c r="D86" s="41"/>
      <c r="E86" s="41"/>
      <c r="F86" s="41"/>
      <c r="G86" s="41"/>
      <c r="H86" s="41"/>
      <c r="I86" s="136"/>
    </row>
    <row r="87" spans="1:9" ht="15.75" customHeight="1" x14ac:dyDescent="0.25">
      <c r="A87" s="135"/>
      <c r="B87" s="41"/>
      <c r="C87" s="41"/>
      <c r="D87" s="41"/>
      <c r="E87" s="41"/>
      <c r="F87" s="41"/>
      <c r="G87" s="41"/>
      <c r="H87" s="41"/>
      <c r="I87" s="136"/>
    </row>
    <row r="88" spans="1:9" ht="15.75" customHeight="1" x14ac:dyDescent="0.25">
      <c r="A88" s="126"/>
      <c r="B88" s="71"/>
      <c r="C88" s="71"/>
      <c r="D88" s="71"/>
      <c r="E88" s="71"/>
      <c r="F88" s="113"/>
      <c r="G88" s="133"/>
      <c r="H88" s="71"/>
      <c r="I88" s="134"/>
    </row>
    <row r="89" spans="1:9" ht="15.75" customHeight="1" x14ac:dyDescent="0.25">
      <c r="A89" s="122"/>
      <c r="B89" s="36"/>
      <c r="C89" s="36"/>
      <c r="D89" s="36"/>
      <c r="E89" s="36"/>
      <c r="I89" s="47"/>
    </row>
    <row r="90" spans="1:9" ht="15.75" customHeight="1" x14ac:dyDescent="0.25">
      <c r="A90" s="122"/>
      <c r="B90" s="36"/>
      <c r="C90" s="36"/>
      <c r="D90" s="36"/>
      <c r="E90" s="36"/>
      <c r="I90" s="47"/>
    </row>
    <row r="91" spans="1:9" ht="15.75" customHeight="1" x14ac:dyDescent="0.25">
      <c r="A91" s="122"/>
      <c r="B91" s="36"/>
      <c r="C91" s="36"/>
      <c r="D91" s="36"/>
      <c r="E91" s="36"/>
      <c r="I91" s="47"/>
    </row>
    <row r="92" spans="1:9" ht="15.75" customHeight="1" x14ac:dyDescent="0.25">
      <c r="A92" s="420" t="s">
        <v>87</v>
      </c>
      <c r="B92" s="289"/>
      <c r="C92" s="289"/>
      <c r="D92" s="289"/>
      <c r="E92" s="289"/>
      <c r="F92" s="289"/>
      <c r="G92" s="289"/>
      <c r="H92" s="289"/>
      <c r="I92" s="421"/>
    </row>
    <row r="93" spans="1:9" ht="15.75" customHeight="1" x14ac:dyDescent="0.25">
      <c r="A93" s="420" t="s">
        <v>88</v>
      </c>
      <c r="B93" s="289"/>
      <c r="C93" s="289"/>
      <c r="D93" s="289"/>
      <c r="E93" s="289"/>
      <c r="F93" s="289"/>
      <c r="G93" s="289"/>
      <c r="H93" s="289"/>
      <c r="I93" s="421"/>
    </row>
    <row r="94" spans="1:9" ht="15.75" customHeight="1" thickBot="1" x14ac:dyDescent="0.3">
      <c r="A94" s="420" t="s">
        <v>89</v>
      </c>
      <c r="B94" s="289"/>
      <c r="C94" s="289"/>
      <c r="D94" s="289"/>
      <c r="E94" s="289"/>
      <c r="F94" s="289"/>
      <c r="G94" s="289"/>
      <c r="H94" s="289"/>
      <c r="I94" s="421"/>
    </row>
    <row r="95" spans="1:9" ht="15.75" customHeight="1" thickBot="1" x14ac:dyDescent="0.3">
      <c r="A95" s="447" t="s">
        <v>90</v>
      </c>
      <c r="B95" s="448"/>
      <c r="C95" s="448"/>
      <c r="D95" s="448"/>
      <c r="E95" s="448"/>
      <c r="F95" s="448"/>
      <c r="G95" s="448"/>
      <c r="H95" s="448"/>
      <c r="I95" s="449"/>
    </row>
    <row r="96" spans="1:9" ht="15.75" x14ac:dyDescent="0.25">
      <c r="A96" s="336" t="s">
        <v>820</v>
      </c>
      <c r="B96" s="337"/>
      <c r="C96" s="337"/>
      <c r="D96" s="337"/>
      <c r="E96" s="337"/>
      <c r="F96" s="337"/>
      <c r="G96" s="337"/>
      <c r="H96" s="337"/>
      <c r="I96" s="338"/>
    </row>
    <row r="97" spans="1:9" ht="16.5" thickBot="1" x14ac:dyDescent="0.3">
      <c r="A97" s="339" t="s">
        <v>1183</v>
      </c>
      <c r="B97" s="340"/>
      <c r="C97" s="340"/>
      <c r="D97" s="340"/>
      <c r="E97" s="340"/>
      <c r="F97" s="340"/>
      <c r="G97" s="340"/>
      <c r="H97" s="340"/>
      <c r="I97" s="341"/>
    </row>
    <row r="98" spans="1:9" ht="16.5" thickBot="1" x14ac:dyDescent="0.3">
      <c r="A98" s="342" t="str">
        <f>A3</f>
        <v>Effective March 21, 2024</v>
      </c>
      <c r="B98" s="270"/>
      <c r="C98" s="270"/>
      <c r="D98" s="270"/>
      <c r="E98" s="270"/>
      <c r="F98" s="270"/>
      <c r="G98" s="270"/>
      <c r="H98" s="270"/>
      <c r="I98" s="271"/>
    </row>
    <row r="99" spans="1:9" x14ac:dyDescent="0.25">
      <c r="A99" s="46"/>
      <c r="I99" s="47"/>
    </row>
    <row r="100" spans="1:9" x14ac:dyDescent="0.25">
      <c r="A100" s="46"/>
      <c r="I100" s="47"/>
    </row>
    <row r="101" spans="1:9" x14ac:dyDescent="0.25">
      <c r="A101" s="46"/>
      <c r="I101" s="47"/>
    </row>
    <row r="102" spans="1:9" x14ac:dyDescent="0.25">
      <c r="A102" s="46"/>
      <c r="I102" s="47"/>
    </row>
    <row r="103" spans="1:9" ht="15.75" thickBot="1" x14ac:dyDescent="0.3">
      <c r="A103" s="48"/>
      <c r="B103" s="49"/>
      <c r="C103" s="49"/>
      <c r="D103" s="49"/>
      <c r="E103" s="49"/>
      <c r="F103" s="49"/>
      <c r="G103" s="49"/>
      <c r="H103" s="49"/>
      <c r="I103" s="50"/>
    </row>
    <row r="104" spans="1:9" ht="15.75" thickBot="1" x14ac:dyDescent="0.3">
      <c r="A104" s="246" t="s">
        <v>858</v>
      </c>
      <c r="B104" s="247"/>
      <c r="C104" s="247"/>
      <c r="D104" s="247"/>
      <c r="E104" s="247"/>
      <c r="F104" s="247"/>
      <c r="G104" s="247"/>
      <c r="H104" s="247"/>
      <c r="I104" s="248"/>
    </row>
    <row r="105" spans="1:9" ht="15.75" thickBot="1" x14ac:dyDescent="0.3">
      <c r="A105" s="414" t="s">
        <v>915</v>
      </c>
      <c r="B105" s="413"/>
      <c r="C105" s="413"/>
      <c r="D105" s="413"/>
      <c r="E105" s="413"/>
      <c r="F105" s="413"/>
      <c r="G105" s="413"/>
      <c r="H105" s="413"/>
      <c r="I105" s="415"/>
    </row>
    <row r="106" spans="1:9" x14ac:dyDescent="0.25">
      <c r="A106" s="264" t="s">
        <v>0</v>
      </c>
      <c r="B106" s="265"/>
      <c r="C106" s="268" t="s">
        <v>1</v>
      </c>
      <c r="D106" s="268"/>
      <c r="E106" s="268"/>
      <c r="F106" s="38" t="s">
        <v>95</v>
      </c>
      <c r="G106" s="38" t="s">
        <v>2</v>
      </c>
      <c r="H106" s="101" t="s">
        <v>3</v>
      </c>
      <c r="I106" s="268" t="s">
        <v>4</v>
      </c>
    </row>
    <row r="107" spans="1:9" ht="15.75" thickBot="1" x14ac:dyDescent="0.3">
      <c r="A107" s="353"/>
      <c r="B107" s="354"/>
      <c r="C107" s="269" t="s">
        <v>6</v>
      </c>
      <c r="D107" s="269"/>
      <c r="E107" s="269"/>
      <c r="F107" s="125"/>
      <c r="G107" s="1" t="s">
        <v>713</v>
      </c>
      <c r="H107" s="43" t="s">
        <v>8</v>
      </c>
      <c r="I107" s="269"/>
    </row>
    <row r="108" spans="1:9" ht="15.75" thickBot="1" x14ac:dyDescent="0.3">
      <c r="A108" s="266"/>
      <c r="B108" s="267"/>
      <c r="C108" s="372"/>
      <c r="D108" s="372"/>
      <c r="E108" s="372"/>
      <c r="F108" s="105"/>
      <c r="G108" s="23">
        <f>G11</f>
        <v>0</v>
      </c>
      <c r="H108" s="102"/>
      <c r="I108" s="372"/>
    </row>
    <row r="109" spans="1:9" x14ac:dyDescent="0.25">
      <c r="A109" s="272" t="s">
        <v>914</v>
      </c>
      <c r="B109" s="273"/>
      <c r="C109" s="444" t="s">
        <v>48</v>
      </c>
      <c r="D109" s="445"/>
      <c r="E109" s="446"/>
      <c r="F109" s="30">
        <f>VLOOKUP(A109,Prices!A:B,2,FALSE)</f>
        <v>189.48</v>
      </c>
      <c r="G109" s="75">
        <f t="shared" ref="G109:G136" si="3">F109*$G$11</f>
        <v>0</v>
      </c>
      <c r="H109" s="31">
        <v>10</v>
      </c>
      <c r="I109" s="112" t="s">
        <v>913</v>
      </c>
    </row>
    <row r="110" spans="1:9" x14ac:dyDescent="0.25">
      <c r="A110" s="429" t="s">
        <v>912</v>
      </c>
      <c r="B110" s="430" t="s">
        <v>687</v>
      </c>
      <c r="C110" s="434" t="s">
        <v>50</v>
      </c>
      <c r="D110" s="435"/>
      <c r="E110" s="430"/>
      <c r="F110" s="6">
        <f>VLOOKUP(A110,Prices!A:B,2,FALSE)</f>
        <v>257.89</v>
      </c>
      <c r="G110" s="51">
        <f t="shared" si="3"/>
        <v>0</v>
      </c>
      <c r="H110" s="34">
        <v>10</v>
      </c>
      <c r="I110" s="114" t="s">
        <v>911</v>
      </c>
    </row>
    <row r="111" spans="1:9" x14ac:dyDescent="0.25">
      <c r="A111" s="224" t="s">
        <v>910</v>
      </c>
      <c r="B111" s="225"/>
      <c r="C111" s="434" t="s">
        <v>472</v>
      </c>
      <c r="D111" s="435"/>
      <c r="E111" s="430"/>
      <c r="F111" s="6">
        <f>VLOOKUP(A111,Prices!A:B,2,FALSE)</f>
        <v>308.95</v>
      </c>
      <c r="G111" s="51">
        <f t="shared" si="3"/>
        <v>0</v>
      </c>
      <c r="H111" s="34">
        <v>10</v>
      </c>
      <c r="I111" s="114" t="s">
        <v>909</v>
      </c>
    </row>
    <row r="112" spans="1:9" x14ac:dyDescent="0.25">
      <c r="A112" s="429" t="s">
        <v>908</v>
      </c>
      <c r="B112" s="430" t="s">
        <v>819</v>
      </c>
      <c r="C112" s="434" t="s">
        <v>52</v>
      </c>
      <c r="D112" s="435"/>
      <c r="E112" s="430"/>
      <c r="F112" s="6">
        <f>VLOOKUP(A112,Prices!A:B,2,FALSE)</f>
        <v>324.58999999999997</v>
      </c>
      <c r="G112" s="51">
        <f t="shared" si="3"/>
        <v>0</v>
      </c>
      <c r="H112" s="34">
        <v>10</v>
      </c>
      <c r="I112" s="114" t="s">
        <v>907</v>
      </c>
    </row>
    <row r="113" spans="1:9" x14ac:dyDescent="0.25">
      <c r="A113" s="224" t="s">
        <v>906</v>
      </c>
      <c r="B113" s="225"/>
      <c r="C113" s="434" t="s">
        <v>53</v>
      </c>
      <c r="D113" s="435"/>
      <c r="E113" s="430"/>
      <c r="F113" s="6">
        <f>VLOOKUP(A113,Prices!A:B,2,FALSE)</f>
        <v>449.98</v>
      </c>
      <c r="G113" s="51">
        <f t="shared" si="3"/>
        <v>0</v>
      </c>
      <c r="H113" s="34">
        <v>10</v>
      </c>
      <c r="I113" s="114" t="s">
        <v>905</v>
      </c>
    </row>
    <row r="114" spans="1:9" x14ac:dyDescent="0.25">
      <c r="A114" s="429" t="s">
        <v>904</v>
      </c>
      <c r="B114" s="430" t="s">
        <v>688</v>
      </c>
      <c r="C114" s="434" t="s">
        <v>722</v>
      </c>
      <c r="D114" s="435"/>
      <c r="E114" s="430"/>
      <c r="F114" s="6">
        <f>VLOOKUP(A114,Prices!A:B,2,FALSE)</f>
        <v>640.79</v>
      </c>
      <c r="G114" s="51">
        <f t="shared" si="3"/>
        <v>0</v>
      </c>
      <c r="H114" s="34">
        <v>8</v>
      </c>
      <c r="I114" s="114" t="s">
        <v>903</v>
      </c>
    </row>
    <row r="115" spans="1:9" x14ac:dyDescent="0.25">
      <c r="A115" s="231" t="s">
        <v>902</v>
      </c>
      <c r="B115" s="232"/>
      <c r="C115" s="431" t="s">
        <v>723</v>
      </c>
      <c r="D115" s="432"/>
      <c r="E115" s="433"/>
      <c r="F115" s="6">
        <f>VLOOKUP(A115,Prices!A:B,2,FALSE)</f>
        <v>965.05</v>
      </c>
      <c r="G115" s="128">
        <f t="shared" si="3"/>
        <v>0</v>
      </c>
      <c r="H115" s="35">
        <v>8</v>
      </c>
      <c r="I115" s="115" t="s">
        <v>901</v>
      </c>
    </row>
    <row r="116" spans="1:9" x14ac:dyDescent="0.25">
      <c r="A116" s="217" t="s">
        <v>900</v>
      </c>
      <c r="B116" s="218"/>
      <c r="C116" s="426" t="s">
        <v>55</v>
      </c>
      <c r="D116" s="427"/>
      <c r="E116" s="428"/>
      <c r="F116" s="4">
        <f>VLOOKUP(A116,Prices!A:B,2,FALSE)</f>
        <v>198.77</v>
      </c>
      <c r="G116" s="52">
        <f t="shared" si="3"/>
        <v>0</v>
      </c>
      <c r="H116" s="123">
        <v>10</v>
      </c>
      <c r="I116" s="116" t="s">
        <v>899</v>
      </c>
    </row>
    <row r="117" spans="1:9" x14ac:dyDescent="0.25">
      <c r="A117" s="429" t="s">
        <v>898</v>
      </c>
      <c r="B117" s="430" t="s">
        <v>687</v>
      </c>
      <c r="C117" s="434" t="s">
        <v>57</v>
      </c>
      <c r="D117" s="435"/>
      <c r="E117" s="430"/>
      <c r="F117" s="6">
        <f>VLOOKUP(A117,Prices!A:B,2,FALSE)</f>
        <v>269.41000000000003</v>
      </c>
      <c r="G117" s="51">
        <f t="shared" si="3"/>
        <v>0</v>
      </c>
      <c r="H117" s="34">
        <v>10</v>
      </c>
      <c r="I117" s="114" t="s">
        <v>897</v>
      </c>
    </row>
    <row r="118" spans="1:9" x14ac:dyDescent="0.25">
      <c r="A118" s="224" t="s">
        <v>896</v>
      </c>
      <c r="B118" s="225"/>
      <c r="C118" s="434" t="s">
        <v>473</v>
      </c>
      <c r="D118" s="435"/>
      <c r="E118" s="430"/>
      <c r="F118" s="6">
        <f>VLOOKUP(A118,Prices!A:B,2,FALSE)</f>
        <v>321.51</v>
      </c>
      <c r="G118" s="51">
        <f t="shared" si="3"/>
        <v>0</v>
      </c>
      <c r="H118" s="34">
        <v>10</v>
      </c>
      <c r="I118" s="114" t="s">
        <v>895</v>
      </c>
    </row>
    <row r="119" spans="1:9" x14ac:dyDescent="0.25">
      <c r="A119" s="429" t="s">
        <v>894</v>
      </c>
      <c r="B119" s="430" t="s">
        <v>819</v>
      </c>
      <c r="C119" s="434" t="s">
        <v>59</v>
      </c>
      <c r="D119" s="435"/>
      <c r="E119" s="430"/>
      <c r="F119" s="6">
        <f>VLOOKUP(A119,Prices!A:B,2,FALSE)</f>
        <v>338.27</v>
      </c>
      <c r="G119" s="51">
        <f t="shared" si="3"/>
        <v>0</v>
      </c>
      <c r="H119" s="34">
        <v>10</v>
      </c>
      <c r="I119" s="114" t="s">
        <v>893</v>
      </c>
    </row>
    <row r="120" spans="1:9" x14ac:dyDescent="0.25">
      <c r="A120" s="224" t="s">
        <v>892</v>
      </c>
      <c r="B120" s="225"/>
      <c r="C120" s="434" t="s">
        <v>61</v>
      </c>
      <c r="D120" s="435"/>
      <c r="E120" s="430"/>
      <c r="F120" s="6">
        <f>VLOOKUP(A120,Prices!A:B,2,FALSE)</f>
        <v>467.87</v>
      </c>
      <c r="G120" s="51">
        <f t="shared" si="3"/>
        <v>0</v>
      </c>
      <c r="H120" s="34">
        <v>10</v>
      </c>
      <c r="I120" s="114" t="s">
        <v>891</v>
      </c>
    </row>
    <row r="121" spans="1:9" x14ac:dyDescent="0.25">
      <c r="A121" s="429" t="s">
        <v>890</v>
      </c>
      <c r="B121" s="430" t="s">
        <v>688</v>
      </c>
      <c r="C121" s="434" t="s">
        <v>724</v>
      </c>
      <c r="D121" s="435"/>
      <c r="E121" s="430"/>
      <c r="F121" s="6">
        <f>VLOOKUP(A121,Prices!A:B,2,FALSE)</f>
        <v>665.12</v>
      </c>
      <c r="G121" s="51">
        <f t="shared" si="3"/>
        <v>0</v>
      </c>
      <c r="H121" s="34">
        <v>8</v>
      </c>
      <c r="I121" s="114" t="s">
        <v>889</v>
      </c>
    </row>
    <row r="122" spans="1:9" x14ac:dyDescent="0.25">
      <c r="A122" s="231" t="s">
        <v>888</v>
      </c>
      <c r="B122" s="232"/>
      <c r="C122" s="431" t="s">
        <v>725</v>
      </c>
      <c r="D122" s="432"/>
      <c r="E122" s="433"/>
      <c r="F122" s="6">
        <f>VLOOKUP(A122,Prices!A:B,2,FALSE)</f>
        <v>1000.32</v>
      </c>
      <c r="G122" s="128">
        <f t="shared" si="3"/>
        <v>0</v>
      </c>
      <c r="H122" s="35">
        <v>8</v>
      </c>
      <c r="I122" s="115" t="s">
        <v>887</v>
      </c>
    </row>
    <row r="123" spans="1:9" x14ac:dyDescent="0.25">
      <c r="A123" s="217" t="s">
        <v>886</v>
      </c>
      <c r="B123" s="218"/>
      <c r="C123" s="426" t="s">
        <v>63</v>
      </c>
      <c r="D123" s="427"/>
      <c r="E123" s="428"/>
      <c r="F123" s="4">
        <f>VLOOKUP(A123,Prices!A:B,2,FALSE)</f>
        <v>213.22</v>
      </c>
      <c r="G123" s="52">
        <f t="shared" si="3"/>
        <v>0</v>
      </c>
      <c r="H123" s="129">
        <v>11</v>
      </c>
      <c r="I123" s="116" t="s">
        <v>885</v>
      </c>
    </row>
    <row r="124" spans="1:9" x14ac:dyDescent="0.25">
      <c r="A124" s="429" t="s">
        <v>884</v>
      </c>
      <c r="B124" s="430" t="s">
        <v>687</v>
      </c>
      <c r="C124" s="434" t="s">
        <v>65</v>
      </c>
      <c r="D124" s="435"/>
      <c r="E124" s="430"/>
      <c r="F124" s="6">
        <f>VLOOKUP(A124,Prices!A:B,2,FALSE)</f>
        <v>286.76</v>
      </c>
      <c r="G124" s="51">
        <f t="shared" si="3"/>
        <v>0</v>
      </c>
      <c r="H124" s="34">
        <v>11</v>
      </c>
      <c r="I124" s="114" t="s">
        <v>883</v>
      </c>
    </row>
    <row r="125" spans="1:9" x14ac:dyDescent="0.25">
      <c r="A125" s="224" t="s">
        <v>882</v>
      </c>
      <c r="B125" s="225"/>
      <c r="C125" s="434" t="s">
        <v>474</v>
      </c>
      <c r="D125" s="435"/>
      <c r="E125" s="430"/>
      <c r="F125" s="6">
        <f>VLOOKUP(A125,Prices!A:B,2,FALSE)</f>
        <v>351.7</v>
      </c>
      <c r="G125" s="51">
        <f t="shared" si="3"/>
        <v>0</v>
      </c>
      <c r="H125" s="34">
        <v>11</v>
      </c>
      <c r="I125" s="114" t="s">
        <v>881</v>
      </c>
    </row>
    <row r="126" spans="1:9" x14ac:dyDescent="0.25">
      <c r="A126" s="429" t="s">
        <v>880</v>
      </c>
      <c r="B126" s="430" t="s">
        <v>819</v>
      </c>
      <c r="C126" s="434" t="s">
        <v>67</v>
      </c>
      <c r="D126" s="435"/>
      <c r="E126" s="430"/>
      <c r="F126" s="6">
        <f>VLOOKUP(A126,Prices!A:B,2,FALSE)</f>
        <v>358.51</v>
      </c>
      <c r="G126" s="51">
        <f t="shared" si="3"/>
        <v>0</v>
      </c>
      <c r="H126" s="34">
        <v>11</v>
      </c>
      <c r="I126" s="114" t="s">
        <v>879</v>
      </c>
    </row>
    <row r="127" spans="1:9" x14ac:dyDescent="0.25">
      <c r="A127" s="224" t="s">
        <v>878</v>
      </c>
      <c r="B127" s="225"/>
      <c r="C127" s="434" t="s">
        <v>69</v>
      </c>
      <c r="D127" s="435"/>
      <c r="E127" s="430"/>
      <c r="F127" s="6">
        <f>VLOOKUP(A127,Prices!A:B,2,FALSE)</f>
        <v>493.59</v>
      </c>
      <c r="G127" s="51">
        <f t="shared" si="3"/>
        <v>0</v>
      </c>
      <c r="H127" s="34">
        <v>11</v>
      </c>
      <c r="I127" s="114" t="s">
        <v>877</v>
      </c>
    </row>
    <row r="128" spans="1:9" x14ac:dyDescent="0.25">
      <c r="A128" s="429" t="s">
        <v>876</v>
      </c>
      <c r="B128" s="430" t="s">
        <v>688</v>
      </c>
      <c r="C128" s="434" t="s">
        <v>726</v>
      </c>
      <c r="D128" s="435"/>
      <c r="E128" s="430"/>
      <c r="F128" s="6">
        <f>VLOOKUP(A128,Prices!A:B,2,FALSE)</f>
        <v>699.21</v>
      </c>
      <c r="G128" s="51">
        <f t="shared" si="3"/>
        <v>0</v>
      </c>
      <c r="H128" s="34">
        <v>6</v>
      </c>
      <c r="I128" s="114" t="s">
        <v>875</v>
      </c>
    </row>
    <row r="129" spans="1:9" x14ac:dyDescent="0.25">
      <c r="A129" s="231" t="s">
        <v>874</v>
      </c>
      <c r="B129" s="232"/>
      <c r="C129" s="431" t="s">
        <v>727</v>
      </c>
      <c r="D129" s="432"/>
      <c r="E129" s="433"/>
      <c r="F129" s="6">
        <f>VLOOKUP(A129,Prices!A:B,2,FALSE)</f>
        <v>1052.4100000000001</v>
      </c>
      <c r="G129" s="128">
        <f t="shared" si="3"/>
        <v>0</v>
      </c>
      <c r="H129" s="35">
        <v>6</v>
      </c>
      <c r="I129" s="115" t="s">
        <v>873</v>
      </c>
    </row>
    <row r="130" spans="1:9" x14ac:dyDescent="0.25">
      <c r="A130" s="217" t="s">
        <v>872</v>
      </c>
      <c r="B130" s="218"/>
      <c r="C130" s="426" t="s">
        <v>71</v>
      </c>
      <c r="D130" s="427"/>
      <c r="E130" s="428"/>
      <c r="F130" s="4">
        <f>VLOOKUP(A130,Prices!A:B,2,FALSE)</f>
        <v>225.62</v>
      </c>
      <c r="G130" s="52">
        <f t="shared" si="3"/>
        <v>0</v>
      </c>
      <c r="H130" s="129">
        <v>11</v>
      </c>
      <c r="I130" s="117" t="s">
        <v>871</v>
      </c>
    </row>
    <row r="131" spans="1:9" x14ac:dyDescent="0.25">
      <c r="A131" s="429" t="s">
        <v>870</v>
      </c>
      <c r="B131" s="430" t="s">
        <v>687</v>
      </c>
      <c r="C131" s="434" t="s">
        <v>73</v>
      </c>
      <c r="D131" s="435"/>
      <c r="E131" s="430"/>
      <c r="F131" s="6">
        <f>VLOOKUP(A131,Prices!A:B,2,FALSE)</f>
        <v>309.70999999999998</v>
      </c>
      <c r="G131" s="51">
        <f t="shared" si="3"/>
        <v>0</v>
      </c>
      <c r="H131" s="34">
        <v>11</v>
      </c>
      <c r="I131" s="114" t="s">
        <v>869</v>
      </c>
    </row>
    <row r="132" spans="1:9" x14ac:dyDescent="0.25">
      <c r="A132" s="224" t="s">
        <v>868</v>
      </c>
      <c r="B132" s="225"/>
      <c r="C132" s="434" t="s">
        <v>475</v>
      </c>
      <c r="D132" s="435"/>
      <c r="E132" s="430"/>
      <c r="F132" s="6">
        <f>VLOOKUP(A132,Prices!A:B,2,FALSE)</f>
        <v>374.07</v>
      </c>
      <c r="G132" s="51">
        <f t="shared" si="3"/>
        <v>0</v>
      </c>
      <c r="H132" s="34">
        <v>11</v>
      </c>
      <c r="I132" s="114" t="s">
        <v>867</v>
      </c>
    </row>
    <row r="133" spans="1:9" x14ac:dyDescent="0.25">
      <c r="A133" s="429" t="s">
        <v>866</v>
      </c>
      <c r="B133" s="430" t="s">
        <v>819</v>
      </c>
      <c r="C133" s="434" t="s">
        <v>75</v>
      </c>
      <c r="D133" s="435"/>
      <c r="E133" s="430"/>
      <c r="F133" s="6">
        <f>VLOOKUP(A133,Prices!A:B,2,FALSE)</f>
        <v>413.75</v>
      </c>
      <c r="G133" s="51">
        <f t="shared" si="3"/>
        <v>0</v>
      </c>
      <c r="H133" s="34">
        <v>11</v>
      </c>
      <c r="I133" s="114" t="s">
        <v>865</v>
      </c>
    </row>
    <row r="134" spans="1:9" x14ac:dyDescent="0.25">
      <c r="A134" s="224" t="s">
        <v>864</v>
      </c>
      <c r="B134" s="225"/>
      <c r="C134" s="434" t="s">
        <v>77</v>
      </c>
      <c r="D134" s="435"/>
      <c r="E134" s="430"/>
      <c r="F134" s="6">
        <f>VLOOKUP(A134,Prices!A:B,2,FALSE)</f>
        <v>528.37</v>
      </c>
      <c r="G134" s="51">
        <f t="shared" si="3"/>
        <v>0</v>
      </c>
      <c r="H134" s="34">
        <v>11</v>
      </c>
      <c r="I134" s="114" t="s">
        <v>863</v>
      </c>
    </row>
    <row r="135" spans="1:9" x14ac:dyDescent="0.25">
      <c r="A135" s="429" t="s">
        <v>862</v>
      </c>
      <c r="B135" s="430" t="s">
        <v>688</v>
      </c>
      <c r="C135" s="434" t="s">
        <v>728</v>
      </c>
      <c r="D135" s="435"/>
      <c r="E135" s="430"/>
      <c r="F135" s="6">
        <f>VLOOKUP(A135,Prices!A:B,2,FALSE)</f>
        <v>748.05</v>
      </c>
      <c r="G135" s="51">
        <f t="shared" si="3"/>
        <v>0</v>
      </c>
      <c r="H135" s="34">
        <v>6</v>
      </c>
      <c r="I135" s="114" t="s">
        <v>861</v>
      </c>
    </row>
    <row r="136" spans="1:9" ht="15.75" thickBot="1" x14ac:dyDescent="0.3">
      <c r="A136" s="279" t="s">
        <v>860</v>
      </c>
      <c r="B136" s="295"/>
      <c r="C136" s="462" t="s">
        <v>729</v>
      </c>
      <c r="D136" s="463"/>
      <c r="E136" s="464"/>
      <c r="F136" s="8">
        <f>VLOOKUP(A136,Prices!A:B,2,FALSE)</f>
        <v>1122.1300000000001</v>
      </c>
      <c r="G136" s="74">
        <f t="shared" si="3"/>
        <v>0</v>
      </c>
      <c r="H136" s="132">
        <v>6</v>
      </c>
      <c r="I136" s="118" t="s">
        <v>859</v>
      </c>
    </row>
    <row r="137" spans="1:9" x14ac:dyDescent="0.25">
      <c r="A137" s="126"/>
      <c r="B137" s="71"/>
      <c r="C137" s="71"/>
      <c r="D137" s="71"/>
      <c r="E137" s="71"/>
      <c r="F137" s="113"/>
      <c r="G137" s="133"/>
      <c r="H137" s="71"/>
      <c r="I137" s="134"/>
    </row>
    <row r="138" spans="1:9" x14ac:dyDescent="0.25">
      <c r="A138" s="122"/>
      <c r="B138" s="36"/>
      <c r="C138" s="36"/>
      <c r="D138" s="36"/>
      <c r="E138" s="36"/>
      <c r="I138" s="47"/>
    </row>
    <row r="139" spans="1:9" x14ac:dyDescent="0.25">
      <c r="A139" s="122"/>
      <c r="B139" s="36"/>
      <c r="C139" s="36"/>
      <c r="D139" s="36"/>
      <c r="E139" s="36"/>
      <c r="I139" s="47"/>
    </row>
    <row r="140" spans="1:9" x14ac:dyDescent="0.25">
      <c r="A140" s="122"/>
      <c r="B140" s="36"/>
      <c r="C140" s="36"/>
      <c r="D140" s="36"/>
      <c r="E140" s="36"/>
      <c r="I140" s="47"/>
    </row>
    <row r="141" spans="1:9" x14ac:dyDescent="0.25">
      <c r="A141" s="420" t="s">
        <v>87</v>
      </c>
      <c r="B141" s="289"/>
      <c r="C141" s="289"/>
      <c r="D141" s="289"/>
      <c r="E141" s="289"/>
      <c r="F141" s="289"/>
      <c r="G141" s="289"/>
      <c r="H141" s="289"/>
      <c r="I141" s="421"/>
    </row>
    <row r="142" spans="1:9" x14ac:dyDescent="0.25">
      <c r="A142" s="420" t="s">
        <v>88</v>
      </c>
      <c r="B142" s="289"/>
      <c r="C142" s="289"/>
      <c r="D142" s="289"/>
      <c r="E142" s="289"/>
      <c r="F142" s="289"/>
      <c r="G142" s="289"/>
      <c r="H142" s="289"/>
      <c r="I142" s="421"/>
    </row>
    <row r="143" spans="1:9" ht="15.75" thickBot="1" x14ac:dyDescent="0.3">
      <c r="A143" s="420" t="s">
        <v>89</v>
      </c>
      <c r="B143" s="289"/>
      <c r="C143" s="289"/>
      <c r="D143" s="289"/>
      <c r="E143" s="289"/>
      <c r="F143" s="289"/>
      <c r="G143" s="289"/>
      <c r="H143" s="289"/>
      <c r="I143" s="421"/>
    </row>
    <row r="144" spans="1:9" ht="15.75" thickBot="1" x14ac:dyDescent="0.3">
      <c r="A144" s="447" t="s">
        <v>90</v>
      </c>
      <c r="B144" s="448"/>
      <c r="C144" s="448"/>
      <c r="D144" s="448"/>
      <c r="E144" s="448"/>
      <c r="F144" s="448"/>
      <c r="G144" s="448"/>
      <c r="H144" s="448"/>
      <c r="I144" s="449"/>
    </row>
    <row r="145" spans="1:9" ht="15.75" x14ac:dyDescent="0.25">
      <c r="A145" s="336" t="s">
        <v>820</v>
      </c>
      <c r="B145" s="337"/>
      <c r="C145" s="337"/>
      <c r="D145" s="337"/>
      <c r="E145" s="337"/>
      <c r="F145" s="337"/>
      <c r="G145" s="337"/>
      <c r="H145" s="337"/>
      <c r="I145" s="338"/>
    </row>
    <row r="146" spans="1:9" ht="16.5" thickBot="1" x14ac:dyDescent="0.3">
      <c r="A146" s="339" t="s">
        <v>1183</v>
      </c>
      <c r="B146" s="340"/>
      <c r="C146" s="340"/>
      <c r="D146" s="340"/>
      <c r="E146" s="340"/>
      <c r="F146" s="340"/>
      <c r="G146" s="340"/>
      <c r="H146" s="340"/>
      <c r="I146" s="341"/>
    </row>
    <row r="147" spans="1:9" ht="16.5" thickBot="1" x14ac:dyDescent="0.3">
      <c r="A147" s="342" t="str">
        <f>A3</f>
        <v>Effective March 21, 2024</v>
      </c>
      <c r="B147" s="270"/>
      <c r="C147" s="270"/>
      <c r="D147" s="270"/>
      <c r="E147" s="270"/>
      <c r="F147" s="270"/>
      <c r="G147" s="270"/>
      <c r="H147" s="270"/>
      <c r="I147" s="271"/>
    </row>
    <row r="148" spans="1:9" x14ac:dyDescent="0.25">
      <c r="A148" s="46"/>
      <c r="I148" s="47"/>
    </row>
    <row r="149" spans="1:9" x14ac:dyDescent="0.25">
      <c r="A149" s="46"/>
      <c r="I149" s="47"/>
    </row>
    <row r="150" spans="1:9" x14ac:dyDescent="0.25">
      <c r="A150" s="46"/>
      <c r="I150" s="47"/>
    </row>
    <row r="151" spans="1:9" x14ac:dyDescent="0.25">
      <c r="A151" s="46"/>
      <c r="I151" s="47"/>
    </row>
    <row r="152" spans="1:9" ht="15.75" thickBot="1" x14ac:dyDescent="0.3">
      <c r="A152" s="48"/>
      <c r="B152" s="49"/>
      <c r="C152" s="49"/>
      <c r="D152" s="49"/>
      <c r="E152" s="49"/>
      <c r="F152" s="49"/>
      <c r="G152" s="49"/>
      <c r="H152" s="49"/>
      <c r="I152" s="50"/>
    </row>
    <row r="153" spans="1:9" ht="15.75" thickBot="1" x14ac:dyDescent="0.3">
      <c r="A153" s="246" t="s">
        <v>858</v>
      </c>
      <c r="B153" s="247"/>
      <c r="C153" s="247"/>
      <c r="D153" s="247"/>
      <c r="E153" s="247"/>
      <c r="F153" s="247"/>
      <c r="G153" s="247"/>
      <c r="H153" s="247"/>
      <c r="I153" s="248"/>
    </row>
    <row r="154" spans="1:9" ht="15.75" thickBot="1" x14ac:dyDescent="0.3">
      <c r="A154" s="249" t="s">
        <v>915</v>
      </c>
      <c r="B154" s="250"/>
      <c r="C154" s="250"/>
      <c r="D154" s="250"/>
      <c r="E154" s="250"/>
      <c r="F154" s="250"/>
      <c r="G154" s="250"/>
      <c r="H154" s="250"/>
      <c r="I154" s="251"/>
    </row>
    <row r="155" spans="1:9" x14ac:dyDescent="0.25">
      <c r="A155" s="264" t="s">
        <v>0</v>
      </c>
      <c r="B155" s="265"/>
      <c r="C155" s="268" t="s">
        <v>1</v>
      </c>
      <c r="D155" s="268"/>
      <c r="E155" s="268"/>
      <c r="F155" s="38" t="s">
        <v>95</v>
      </c>
      <c r="G155" s="45" t="s">
        <v>2</v>
      </c>
      <c r="H155" s="38" t="s">
        <v>3</v>
      </c>
      <c r="I155" s="265" t="s">
        <v>4</v>
      </c>
    </row>
    <row r="156" spans="1:9" ht="15.75" thickBot="1" x14ac:dyDescent="0.3">
      <c r="A156" s="353"/>
      <c r="B156" s="354"/>
      <c r="C156" s="269" t="s">
        <v>6</v>
      </c>
      <c r="D156" s="269"/>
      <c r="E156" s="269"/>
      <c r="F156" s="125"/>
      <c r="G156" s="73" t="s">
        <v>713</v>
      </c>
      <c r="H156" s="125" t="s">
        <v>8</v>
      </c>
      <c r="I156" s="354"/>
    </row>
    <row r="157" spans="1:9" ht="15.75" thickBot="1" x14ac:dyDescent="0.3">
      <c r="A157" s="266"/>
      <c r="B157" s="267"/>
      <c r="C157" s="372"/>
      <c r="D157" s="372"/>
      <c r="E157" s="372"/>
      <c r="F157" s="105"/>
      <c r="G157" s="106">
        <f>G11</f>
        <v>0</v>
      </c>
      <c r="H157" s="105"/>
      <c r="I157" s="267"/>
    </row>
    <row r="158" spans="1:9" x14ac:dyDescent="0.25">
      <c r="A158" s="272" t="s">
        <v>1278</v>
      </c>
      <c r="B158" s="273"/>
      <c r="C158" s="444" t="s">
        <v>824</v>
      </c>
      <c r="D158" s="445"/>
      <c r="E158" s="446"/>
      <c r="F158" s="30">
        <f>VLOOKUP(A158,Prices!A:B,2,FALSE)</f>
        <v>274.33</v>
      </c>
      <c r="G158" s="75">
        <f t="shared" ref="G158:G171" si="4">F158*$G$11</f>
        <v>0</v>
      </c>
      <c r="H158" s="130">
        <v>8</v>
      </c>
      <c r="I158" s="150"/>
    </row>
    <row r="159" spans="1:9" x14ac:dyDescent="0.25">
      <c r="A159" s="224" t="s">
        <v>1279</v>
      </c>
      <c r="B159" s="225"/>
      <c r="C159" s="434" t="s">
        <v>486</v>
      </c>
      <c r="D159" s="435"/>
      <c r="E159" s="430"/>
      <c r="F159" s="6">
        <f>VLOOKUP(A159,Prices!A:B,2,FALSE)</f>
        <v>380.31</v>
      </c>
      <c r="G159" s="51">
        <f t="shared" si="4"/>
        <v>0</v>
      </c>
      <c r="H159" s="34">
        <v>8</v>
      </c>
      <c r="I159" s="151"/>
    </row>
    <row r="160" spans="1:9" x14ac:dyDescent="0.25">
      <c r="A160" s="224" t="s">
        <v>1280</v>
      </c>
      <c r="B160" s="225"/>
      <c r="C160" s="434" t="s">
        <v>817</v>
      </c>
      <c r="D160" s="435"/>
      <c r="E160" s="430"/>
      <c r="F160" s="6">
        <f>VLOOKUP(A160,Prices!A:B,2,FALSE)</f>
        <v>445.84</v>
      </c>
      <c r="G160" s="51">
        <f t="shared" si="4"/>
        <v>0</v>
      </c>
      <c r="H160" s="34">
        <v>8</v>
      </c>
      <c r="I160" s="151"/>
    </row>
    <row r="161" spans="1:9" x14ac:dyDescent="0.25">
      <c r="A161" s="224" t="s">
        <v>1281</v>
      </c>
      <c r="B161" s="225"/>
      <c r="C161" s="434" t="s">
        <v>487</v>
      </c>
      <c r="D161" s="435"/>
      <c r="E161" s="430"/>
      <c r="F161" s="6">
        <f>VLOOKUP(A161,Prices!A:B,2,FALSE)</f>
        <v>511.48</v>
      </c>
      <c r="G161" s="51">
        <f t="shared" si="4"/>
        <v>0</v>
      </c>
      <c r="H161" s="34">
        <v>8</v>
      </c>
      <c r="I161" s="151"/>
    </row>
    <row r="162" spans="1:9" x14ac:dyDescent="0.25">
      <c r="A162" s="224" t="s">
        <v>1282</v>
      </c>
      <c r="B162" s="225"/>
      <c r="C162" s="434" t="s">
        <v>488</v>
      </c>
      <c r="D162" s="435"/>
      <c r="E162" s="430"/>
      <c r="F162" s="6">
        <f>VLOOKUP(A162,Prices!A:B,2,FALSE)</f>
        <v>688.49</v>
      </c>
      <c r="G162" s="51">
        <f t="shared" si="4"/>
        <v>0</v>
      </c>
      <c r="H162" s="34">
        <v>8</v>
      </c>
      <c r="I162" s="151"/>
    </row>
    <row r="163" spans="1:9" x14ac:dyDescent="0.25">
      <c r="A163" s="224" t="s">
        <v>1283</v>
      </c>
      <c r="B163" s="225"/>
      <c r="C163" s="434" t="s">
        <v>944</v>
      </c>
      <c r="D163" s="435"/>
      <c r="E163" s="430"/>
      <c r="F163" s="6">
        <f>VLOOKUP(A163,Prices!A:B,2,FALSE)</f>
        <v>921.89</v>
      </c>
      <c r="G163" s="51">
        <f t="shared" si="4"/>
        <v>0</v>
      </c>
      <c r="H163" s="34">
        <v>6</v>
      </c>
      <c r="I163" s="151"/>
    </row>
    <row r="164" spans="1:9" x14ac:dyDescent="0.25">
      <c r="A164" s="231" t="s">
        <v>1284</v>
      </c>
      <c r="B164" s="232"/>
      <c r="C164" s="431" t="s">
        <v>943</v>
      </c>
      <c r="D164" s="432"/>
      <c r="E164" s="433"/>
      <c r="F164" s="6">
        <f>VLOOKUP(A164,Prices!A:B,2,FALSE)</f>
        <v>1432.07</v>
      </c>
      <c r="G164" s="128">
        <f t="shared" si="4"/>
        <v>0</v>
      </c>
      <c r="H164" s="35">
        <v>6</v>
      </c>
      <c r="I164" s="131"/>
    </row>
    <row r="165" spans="1:9" x14ac:dyDescent="0.25">
      <c r="A165" s="217" t="s">
        <v>1285</v>
      </c>
      <c r="B165" s="218"/>
      <c r="C165" s="426" t="s">
        <v>827</v>
      </c>
      <c r="D165" s="427"/>
      <c r="E165" s="428"/>
      <c r="F165" s="4">
        <f>VLOOKUP(A165,Prices!A:B,2,FALSE)</f>
        <v>355.75</v>
      </c>
      <c r="G165" s="52">
        <f t="shared" si="4"/>
        <v>0</v>
      </c>
      <c r="H165" s="129">
        <v>8</v>
      </c>
      <c r="I165" s="153"/>
    </row>
    <row r="166" spans="1:9" x14ac:dyDescent="0.25">
      <c r="A166" s="224" t="s">
        <v>1286</v>
      </c>
      <c r="B166" s="225"/>
      <c r="C166" s="434" t="s">
        <v>489</v>
      </c>
      <c r="D166" s="435"/>
      <c r="E166" s="430"/>
      <c r="F166" s="6">
        <f>VLOOKUP(A166,Prices!A:B,2,FALSE)</f>
        <v>493.2</v>
      </c>
      <c r="G166" s="51">
        <f t="shared" si="4"/>
        <v>0</v>
      </c>
      <c r="H166" s="34">
        <v>8</v>
      </c>
      <c r="I166" s="151"/>
    </row>
    <row r="167" spans="1:9" x14ac:dyDescent="0.25">
      <c r="A167" s="224" t="s">
        <v>1287</v>
      </c>
      <c r="B167" s="225"/>
      <c r="C167" s="434" t="s">
        <v>818</v>
      </c>
      <c r="D167" s="435"/>
      <c r="E167" s="430"/>
      <c r="F167" s="6">
        <f>VLOOKUP(A167,Prices!A:B,2,FALSE)</f>
        <v>578.26</v>
      </c>
      <c r="G167" s="51">
        <f t="shared" si="4"/>
        <v>0</v>
      </c>
      <c r="H167" s="34">
        <v>8</v>
      </c>
      <c r="I167" s="151"/>
    </row>
    <row r="168" spans="1:9" x14ac:dyDescent="0.25">
      <c r="A168" s="224" t="s">
        <v>1288</v>
      </c>
      <c r="B168" s="225"/>
      <c r="C168" s="434" t="s">
        <v>490</v>
      </c>
      <c r="D168" s="435"/>
      <c r="E168" s="430"/>
      <c r="F168" s="6">
        <f>VLOOKUP(A168,Prices!A:B,2,FALSE)</f>
        <v>663.31</v>
      </c>
      <c r="G168" s="51">
        <f t="shared" si="4"/>
        <v>0</v>
      </c>
      <c r="H168" s="34">
        <v>8</v>
      </c>
      <c r="I168" s="151"/>
    </row>
    <row r="169" spans="1:9" x14ac:dyDescent="0.25">
      <c r="A169" s="224" t="s">
        <v>1289</v>
      </c>
      <c r="B169" s="225"/>
      <c r="C169" s="434" t="s">
        <v>491</v>
      </c>
      <c r="D169" s="435"/>
      <c r="E169" s="430"/>
      <c r="F169" s="6">
        <f>VLOOKUP(A169,Prices!A:B,2,FALSE)</f>
        <v>892.89</v>
      </c>
      <c r="G169" s="51">
        <f t="shared" si="4"/>
        <v>0</v>
      </c>
      <c r="H169" s="34">
        <v>8</v>
      </c>
      <c r="I169" s="151"/>
    </row>
    <row r="170" spans="1:9" x14ac:dyDescent="0.25">
      <c r="A170" s="224" t="s">
        <v>1290</v>
      </c>
      <c r="B170" s="225"/>
      <c r="C170" s="434" t="s">
        <v>942</v>
      </c>
      <c r="D170" s="435"/>
      <c r="E170" s="430"/>
      <c r="F170" s="6">
        <f>VLOOKUP(A170,Prices!A:B,2,FALSE)</f>
        <v>1195.58</v>
      </c>
      <c r="G170" s="51">
        <f t="shared" si="4"/>
        <v>0</v>
      </c>
      <c r="H170" s="34">
        <v>6</v>
      </c>
      <c r="I170" s="151"/>
    </row>
    <row r="171" spans="1:9" ht="15.75" thickBot="1" x14ac:dyDescent="0.3">
      <c r="A171" s="279" t="s">
        <v>1291</v>
      </c>
      <c r="B171" s="295"/>
      <c r="C171" s="462" t="s">
        <v>941</v>
      </c>
      <c r="D171" s="463"/>
      <c r="E171" s="464"/>
      <c r="F171" s="8">
        <f>VLOOKUP(A171,Prices!A:B,2,FALSE)</f>
        <v>1857.21</v>
      </c>
      <c r="G171" s="74">
        <f t="shared" si="4"/>
        <v>0</v>
      </c>
      <c r="H171" s="132">
        <v>6</v>
      </c>
      <c r="I171" s="152"/>
    </row>
    <row r="172" spans="1:9" x14ac:dyDescent="0.25">
      <c r="A172" s="135"/>
      <c r="B172" s="41"/>
      <c r="C172" s="41"/>
      <c r="D172" s="41"/>
      <c r="E172" s="41"/>
      <c r="F172" s="41"/>
      <c r="G172" s="41"/>
      <c r="H172" s="41"/>
      <c r="I172" s="136"/>
    </row>
    <row r="173" spans="1:9" x14ac:dyDescent="0.25">
      <c r="A173" s="135"/>
      <c r="B173" s="41"/>
      <c r="C173" s="41"/>
      <c r="D173" s="41"/>
      <c r="E173" s="41"/>
      <c r="F173" s="41"/>
      <c r="G173" s="41"/>
      <c r="H173" s="41"/>
      <c r="I173" s="136"/>
    </row>
    <row r="174" spans="1:9" x14ac:dyDescent="0.25">
      <c r="A174" s="135"/>
      <c r="B174" s="41"/>
      <c r="C174" s="41"/>
      <c r="D174" s="41"/>
      <c r="E174" s="41"/>
      <c r="F174" s="41"/>
      <c r="G174" s="41"/>
      <c r="H174" s="41"/>
      <c r="I174" s="136"/>
    </row>
    <row r="175" spans="1:9" x14ac:dyDescent="0.25">
      <c r="A175" s="135"/>
      <c r="B175" s="41"/>
      <c r="C175" s="41"/>
      <c r="D175" s="41"/>
      <c r="E175" s="41"/>
      <c r="F175" s="41"/>
      <c r="G175" s="41"/>
      <c r="H175" s="41"/>
      <c r="I175" s="136"/>
    </row>
    <row r="176" spans="1:9" x14ac:dyDescent="0.25">
      <c r="A176" s="135"/>
      <c r="B176" s="41"/>
      <c r="C176" s="41"/>
      <c r="D176" s="41"/>
      <c r="E176" s="41"/>
      <c r="F176" s="41"/>
      <c r="G176" s="41"/>
      <c r="H176" s="41"/>
      <c r="I176" s="136"/>
    </row>
    <row r="177" spans="1:9" x14ac:dyDescent="0.25">
      <c r="A177" s="135"/>
      <c r="B177" s="41"/>
      <c r="C177" s="41"/>
      <c r="D177" s="41"/>
      <c r="E177" s="41"/>
      <c r="F177" s="41"/>
      <c r="G177" s="41"/>
      <c r="H177" s="41"/>
      <c r="I177" s="136"/>
    </row>
    <row r="178" spans="1:9" x14ac:dyDescent="0.25">
      <c r="A178" s="135"/>
      <c r="B178" s="41"/>
      <c r="C178" s="41"/>
      <c r="D178" s="41"/>
      <c r="E178" s="41"/>
      <c r="F178" s="41"/>
      <c r="G178" s="41"/>
      <c r="H178" s="41"/>
      <c r="I178" s="136"/>
    </row>
    <row r="179" spans="1:9" x14ac:dyDescent="0.25">
      <c r="A179" s="135"/>
      <c r="B179" s="41"/>
      <c r="C179" s="41"/>
      <c r="D179" s="41"/>
      <c r="E179" s="41"/>
      <c r="F179" s="41"/>
      <c r="G179" s="41"/>
      <c r="H179" s="41"/>
      <c r="I179" s="136"/>
    </row>
    <row r="180" spans="1:9" x14ac:dyDescent="0.25">
      <c r="A180" s="135"/>
      <c r="B180" s="41"/>
      <c r="C180" s="41"/>
      <c r="D180" s="41"/>
      <c r="E180" s="41"/>
      <c r="F180" s="41"/>
      <c r="G180" s="41"/>
      <c r="H180" s="41"/>
      <c r="I180" s="136"/>
    </row>
    <row r="181" spans="1:9" x14ac:dyDescent="0.25">
      <c r="A181" s="135"/>
      <c r="B181" s="41"/>
      <c r="C181" s="41"/>
      <c r="D181" s="41"/>
      <c r="E181" s="41"/>
      <c r="F181" s="41"/>
      <c r="G181" s="41"/>
      <c r="H181" s="41"/>
      <c r="I181" s="136"/>
    </row>
    <row r="182" spans="1:9" x14ac:dyDescent="0.25">
      <c r="A182" s="135"/>
      <c r="B182" s="41"/>
      <c r="C182" s="41"/>
      <c r="D182" s="41"/>
      <c r="E182" s="41"/>
      <c r="F182" s="41"/>
      <c r="G182" s="41"/>
      <c r="H182" s="41"/>
      <c r="I182" s="136"/>
    </row>
    <row r="183" spans="1:9" x14ac:dyDescent="0.25">
      <c r="A183" s="135"/>
      <c r="B183" s="41"/>
      <c r="C183" s="41"/>
      <c r="D183" s="41"/>
      <c r="E183" s="41"/>
      <c r="F183" s="41"/>
      <c r="G183" s="41"/>
      <c r="H183" s="41"/>
      <c r="I183" s="136"/>
    </row>
    <row r="184" spans="1:9" x14ac:dyDescent="0.25">
      <c r="A184" s="135"/>
      <c r="B184" s="41"/>
      <c r="C184" s="41"/>
      <c r="D184" s="41"/>
      <c r="E184" s="41"/>
      <c r="F184" s="41"/>
      <c r="G184" s="41"/>
      <c r="H184" s="41"/>
      <c r="I184" s="136"/>
    </row>
    <row r="185" spans="1:9" x14ac:dyDescent="0.25">
      <c r="A185" s="135"/>
      <c r="B185" s="41"/>
      <c r="C185" s="41"/>
      <c r="D185" s="41"/>
      <c r="E185" s="41"/>
      <c r="F185" s="41"/>
      <c r="G185" s="41"/>
      <c r="H185" s="41"/>
      <c r="I185" s="136"/>
    </row>
    <row r="186" spans="1:9" x14ac:dyDescent="0.25">
      <c r="A186" s="135"/>
      <c r="B186" s="41"/>
      <c r="C186" s="41"/>
      <c r="D186" s="41"/>
      <c r="E186" s="41"/>
      <c r="F186" s="41"/>
      <c r="G186" s="41"/>
      <c r="H186" s="41"/>
      <c r="I186" s="136"/>
    </row>
    <row r="187" spans="1:9" x14ac:dyDescent="0.25">
      <c r="A187" s="135"/>
      <c r="B187" s="41"/>
      <c r="C187" s="41"/>
      <c r="D187" s="41"/>
      <c r="E187" s="41"/>
      <c r="F187" s="41"/>
      <c r="G187" s="41"/>
      <c r="H187" s="41"/>
      <c r="I187" s="136"/>
    </row>
    <row r="188" spans="1:9" x14ac:dyDescent="0.25">
      <c r="A188" s="135"/>
      <c r="B188" s="41"/>
      <c r="C188" s="41"/>
      <c r="D188" s="41"/>
      <c r="E188" s="41"/>
      <c r="F188" s="41"/>
      <c r="G188" s="41"/>
      <c r="H188" s="41"/>
      <c r="I188" s="136"/>
    </row>
    <row r="189" spans="1:9" x14ac:dyDescent="0.25">
      <c r="A189" s="135"/>
      <c r="B189" s="41"/>
      <c r="C189" s="41"/>
      <c r="D189" s="41"/>
      <c r="E189" s="41"/>
      <c r="F189" s="41"/>
      <c r="G189" s="41"/>
      <c r="H189" s="41"/>
      <c r="I189" s="136"/>
    </row>
    <row r="190" spans="1:9" x14ac:dyDescent="0.25">
      <c r="A190" s="135"/>
      <c r="B190" s="41"/>
      <c r="C190" s="41"/>
      <c r="D190" s="41"/>
      <c r="E190" s="41"/>
      <c r="F190" s="41"/>
      <c r="G190" s="41"/>
      <c r="H190" s="41"/>
      <c r="I190" s="136"/>
    </row>
    <row r="191" spans="1:9" x14ac:dyDescent="0.25">
      <c r="A191" s="135"/>
      <c r="B191" s="41"/>
      <c r="C191" s="41"/>
      <c r="D191" s="41"/>
      <c r="E191" s="41"/>
      <c r="F191" s="41"/>
      <c r="G191" s="41"/>
      <c r="H191" s="41"/>
      <c r="I191" s="136"/>
    </row>
    <row r="192" spans="1:9" x14ac:dyDescent="0.25">
      <c r="A192" s="135"/>
      <c r="B192" s="41"/>
      <c r="C192" s="41"/>
      <c r="D192" s="41"/>
      <c r="E192" s="41"/>
      <c r="F192" s="41"/>
      <c r="G192" s="41"/>
      <c r="H192" s="41"/>
      <c r="I192" s="136"/>
    </row>
    <row r="193" spans="1:9" x14ac:dyDescent="0.25">
      <c r="A193" s="135"/>
      <c r="B193" s="41"/>
      <c r="C193" s="41"/>
      <c r="D193" s="41"/>
      <c r="E193" s="41"/>
      <c r="F193" s="41"/>
      <c r="G193" s="41"/>
      <c r="H193" s="41"/>
      <c r="I193" s="136"/>
    </row>
    <row r="194" spans="1:9" x14ac:dyDescent="0.25">
      <c r="A194" s="126"/>
      <c r="B194" s="71"/>
      <c r="C194" s="71"/>
      <c r="D194" s="71"/>
      <c r="E194" s="71"/>
      <c r="F194" s="113"/>
      <c r="G194" s="133"/>
      <c r="H194" s="71"/>
      <c r="I194" s="134"/>
    </row>
    <row r="195" spans="1:9" x14ac:dyDescent="0.25">
      <c r="A195" s="122"/>
      <c r="B195" s="36"/>
      <c r="C195" s="36"/>
      <c r="D195" s="36"/>
      <c r="E195" s="36"/>
      <c r="I195" s="47"/>
    </row>
    <row r="196" spans="1:9" x14ac:dyDescent="0.25">
      <c r="A196" s="122"/>
      <c r="B196" s="36"/>
      <c r="C196" s="36"/>
      <c r="D196" s="36"/>
      <c r="E196" s="36"/>
      <c r="I196" s="47"/>
    </row>
    <row r="197" spans="1:9" x14ac:dyDescent="0.25">
      <c r="A197" s="122"/>
      <c r="B197" s="36"/>
      <c r="C197" s="36"/>
      <c r="D197" s="36"/>
      <c r="E197" s="36"/>
      <c r="I197" s="47"/>
    </row>
    <row r="198" spans="1:9" x14ac:dyDescent="0.25">
      <c r="A198" s="420" t="s">
        <v>87</v>
      </c>
      <c r="B198" s="289"/>
      <c r="C198" s="289"/>
      <c r="D198" s="289"/>
      <c r="E198" s="289"/>
      <c r="F198" s="289"/>
      <c r="G198" s="289"/>
      <c r="H198" s="289"/>
      <c r="I198" s="421"/>
    </row>
    <row r="199" spans="1:9" x14ac:dyDescent="0.25">
      <c r="A199" s="420" t="s">
        <v>88</v>
      </c>
      <c r="B199" s="289"/>
      <c r="C199" s="289"/>
      <c r="D199" s="289"/>
      <c r="E199" s="289"/>
      <c r="F199" s="289"/>
      <c r="G199" s="289"/>
      <c r="H199" s="289"/>
      <c r="I199" s="421"/>
    </row>
    <row r="200" spans="1:9" ht="15.75" thickBot="1" x14ac:dyDescent="0.3">
      <c r="A200" s="420" t="s">
        <v>89</v>
      </c>
      <c r="B200" s="289"/>
      <c r="C200" s="289"/>
      <c r="D200" s="289"/>
      <c r="E200" s="289"/>
      <c r="F200" s="289"/>
      <c r="G200" s="289"/>
      <c r="H200" s="289"/>
      <c r="I200" s="421"/>
    </row>
    <row r="201" spans="1:9" ht="15.75" thickBot="1" x14ac:dyDescent="0.3">
      <c r="A201" s="447" t="s">
        <v>90</v>
      </c>
      <c r="B201" s="448"/>
      <c r="C201" s="448"/>
      <c r="D201" s="448"/>
      <c r="E201" s="448"/>
      <c r="F201" s="448"/>
      <c r="G201" s="448"/>
      <c r="H201" s="448"/>
      <c r="I201" s="449"/>
    </row>
    <row r="202" spans="1:9" ht="15.75" x14ac:dyDescent="0.25">
      <c r="A202" s="336" t="s">
        <v>820</v>
      </c>
      <c r="B202" s="337"/>
      <c r="C202" s="337"/>
      <c r="D202" s="337"/>
      <c r="E202" s="337"/>
      <c r="F202" s="337"/>
      <c r="G202" s="337"/>
      <c r="H202" s="337"/>
      <c r="I202" s="338"/>
    </row>
    <row r="203" spans="1:9" ht="16.5" thickBot="1" x14ac:dyDescent="0.3">
      <c r="A203" s="339" t="s">
        <v>1183</v>
      </c>
      <c r="B203" s="340"/>
      <c r="C203" s="340"/>
      <c r="D203" s="340"/>
      <c r="E203" s="340"/>
      <c r="F203" s="340"/>
      <c r="G203" s="340"/>
      <c r="H203" s="340"/>
      <c r="I203" s="341"/>
    </row>
    <row r="204" spans="1:9" ht="16.5" thickBot="1" x14ac:dyDescent="0.3">
      <c r="A204" s="342" t="str">
        <f>A3</f>
        <v>Effective March 21, 2024</v>
      </c>
      <c r="B204" s="270"/>
      <c r="C204" s="270"/>
      <c r="D204" s="270"/>
      <c r="E204" s="270"/>
      <c r="F204" s="270"/>
      <c r="G204" s="270"/>
      <c r="H204" s="270"/>
      <c r="I204" s="271"/>
    </row>
    <row r="205" spans="1:9" x14ac:dyDescent="0.25">
      <c r="A205" s="46"/>
      <c r="I205" s="47"/>
    </row>
    <row r="206" spans="1:9" x14ac:dyDescent="0.25">
      <c r="A206" s="46"/>
      <c r="I206" s="47"/>
    </row>
    <row r="207" spans="1:9" x14ac:dyDescent="0.25">
      <c r="A207" s="46"/>
      <c r="I207" s="47"/>
    </row>
    <row r="208" spans="1:9" x14ac:dyDescent="0.25">
      <c r="A208" s="46"/>
      <c r="I208" s="47"/>
    </row>
    <row r="209" spans="1:13" ht="15.75" thickBot="1" x14ac:dyDescent="0.3">
      <c r="A209" s="48"/>
      <c r="B209" s="49"/>
      <c r="C209" s="49"/>
      <c r="D209" s="49"/>
      <c r="E209" s="49"/>
      <c r="F209" s="49"/>
      <c r="G209" s="49"/>
      <c r="H209" s="49"/>
      <c r="I209" s="50"/>
    </row>
    <row r="210" spans="1:13" x14ac:dyDescent="0.25">
      <c r="A210" s="343" t="s">
        <v>858</v>
      </c>
      <c r="B210" s="344"/>
      <c r="C210" s="344"/>
      <c r="D210" s="344"/>
      <c r="E210" s="344"/>
      <c r="F210" s="344"/>
      <c r="G210" s="344"/>
      <c r="H210" s="344"/>
      <c r="I210" s="345"/>
    </row>
    <row r="211" spans="1:13" ht="15.75" thickBot="1" x14ac:dyDescent="0.3">
      <c r="A211" s="441" t="s">
        <v>857</v>
      </c>
      <c r="B211" s="442"/>
      <c r="C211" s="442"/>
      <c r="D211" s="442"/>
      <c r="E211" s="442"/>
      <c r="F211" s="442"/>
      <c r="G211" s="442"/>
      <c r="H211" s="442"/>
      <c r="I211" s="443"/>
    </row>
    <row r="212" spans="1:13" x14ac:dyDescent="0.25">
      <c r="A212" s="264" t="s">
        <v>0</v>
      </c>
      <c r="B212" s="265"/>
      <c r="C212" s="268" t="s">
        <v>1</v>
      </c>
      <c r="D212" s="268"/>
      <c r="E212" s="268"/>
      <c r="F212" s="38" t="s">
        <v>95</v>
      </c>
      <c r="G212" s="45" t="s">
        <v>2</v>
      </c>
      <c r="H212" s="38" t="s">
        <v>3</v>
      </c>
      <c r="I212" s="265" t="s">
        <v>4</v>
      </c>
      <c r="L212" s="242"/>
      <c r="M212" s="242"/>
    </row>
    <row r="213" spans="1:13" ht="15.75" thickBot="1" x14ac:dyDescent="0.3">
      <c r="A213" s="353"/>
      <c r="B213" s="354"/>
      <c r="C213" s="269" t="s">
        <v>6</v>
      </c>
      <c r="D213" s="269"/>
      <c r="E213" s="269"/>
      <c r="F213" s="125"/>
      <c r="G213" s="73" t="s">
        <v>713</v>
      </c>
      <c r="H213" s="125" t="s">
        <v>8</v>
      </c>
      <c r="I213" s="354"/>
      <c r="L213" s="242"/>
      <c r="M213" s="242"/>
    </row>
    <row r="214" spans="1:13" ht="15.75" thickBot="1" x14ac:dyDescent="0.3">
      <c r="A214" s="353"/>
      <c r="B214" s="354"/>
      <c r="C214" s="269"/>
      <c r="D214" s="269"/>
      <c r="E214" s="269"/>
      <c r="F214" s="125"/>
      <c r="G214" s="127">
        <f>G11</f>
        <v>0</v>
      </c>
      <c r="H214" s="125"/>
      <c r="I214" s="354"/>
      <c r="L214" s="242"/>
      <c r="M214" s="242"/>
    </row>
    <row r="215" spans="1:13" x14ac:dyDescent="0.25">
      <c r="A215" s="439" t="s">
        <v>1245</v>
      </c>
      <c r="B215" s="440"/>
      <c r="C215" s="274" t="s">
        <v>851</v>
      </c>
      <c r="D215" s="260"/>
      <c r="E215" s="275"/>
      <c r="F215" s="30">
        <f>VLOOKUP(A215,Prices!A:B,2,FALSE)</f>
        <v>198.85</v>
      </c>
      <c r="G215" s="29">
        <f>F215*$G$11</f>
        <v>0</v>
      </c>
      <c r="H215" s="160">
        <v>10</v>
      </c>
      <c r="I215" s="107">
        <v>6552499200</v>
      </c>
      <c r="L215" s="242"/>
      <c r="M215" s="242"/>
    </row>
    <row r="216" spans="1:13" x14ac:dyDescent="0.25">
      <c r="A216" s="422" t="s">
        <v>1244</v>
      </c>
      <c r="B216" s="423"/>
      <c r="C216" s="226" t="s">
        <v>689</v>
      </c>
      <c r="D216" s="242"/>
      <c r="E216" s="228"/>
      <c r="F216" s="6">
        <f>VLOOKUP(A216,Prices!A:B,2,FALSE)</f>
        <v>288.29000000000002</v>
      </c>
      <c r="G216" s="3">
        <f t="shared" ref="G216:G235" si="5">F216*$G$11</f>
        <v>0</v>
      </c>
      <c r="H216" s="100">
        <v>10</v>
      </c>
      <c r="I216" s="108">
        <v>6552499201</v>
      </c>
      <c r="L216" s="242"/>
      <c r="M216" s="242"/>
    </row>
    <row r="217" spans="1:13" x14ac:dyDescent="0.25">
      <c r="A217" s="422" t="s">
        <v>1243</v>
      </c>
      <c r="B217" s="423"/>
      <c r="C217" s="226" t="s">
        <v>852</v>
      </c>
      <c r="D217" s="242"/>
      <c r="E217" s="228"/>
      <c r="F217" s="6">
        <f>VLOOKUP(A217,Prices!A:B,2,FALSE)</f>
        <v>314.14</v>
      </c>
      <c r="G217" s="3">
        <f t="shared" si="5"/>
        <v>0</v>
      </c>
      <c r="H217" s="100">
        <v>11</v>
      </c>
      <c r="I217" s="108">
        <v>6552499202</v>
      </c>
      <c r="L217" s="242"/>
      <c r="M217" s="242"/>
    </row>
    <row r="218" spans="1:13" x14ac:dyDescent="0.25">
      <c r="A218" s="422" t="s">
        <v>1301</v>
      </c>
      <c r="B218" s="423"/>
      <c r="C218" s="226" t="s">
        <v>690</v>
      </c>
      <c r="D218" s="242"/>
      <c r="E218" s="228"/>
      <c r="F218" s="6">
        <f>VLOOKUP(A218,Prices!A:B,2,FALSE)</f>
        <v>354.99</v>
      </c>
      <c r="G218" s="3">
        <f t="shared" si="5"/>
        <v>0</v>
      </c>
      <c r="H218" s="100">
        <v>11</v>
      </c>
      <c r="I218" s="108">
        <v>6552499203</v>
      </c>
      <c r="L218" s="242"/>
      <c r="M218" s="242"/>
    </row>
    <row r="219" spans="1:13" x14ac:dyDescent="0.25">
      <c r="A219" s="422" t="s">
        <v>1302</v>
      </c>
      <c r="B219" s="423"/>
      <c r="C219" s="226" t="s">
        <v>691</v>
      </c>
      <c r="D219" s="242"/>
      <c r="E219" s="228"/>
      <c r="F219" s="6">
        <f>VLOOKUP(A219,Prices!A:B,2,FALSE)</f>
        <v>480.39</v>
      </c>
      <c r="G219" s="3">
        <f t="shared" si="5"/>
        <v>0</v>
      </c>
      <c r="H219" s="100">
        <v>8</v>
      </c>
      <c r="I219" s="108">
        <v>6552499204</v>
      </c>
      <c r="L219" s="242"/>
      <c r="M219" s="242"/>
    </row>
    <row r="220" spans="1:13" x14ac:dyDescent="0.25">
      <c r="A220" s="424" t="s">
        <v>1305</v>
      </c>
      <c r="B220" s="425"/>
      <c r="C220" s="219" t="s">
        <v>855</v>
      </c>
      <c r="D220" s="220"/>
      <c r="E220" s="221"/>
      <c r="F220" s="4">
        <f>VLOOKUP(A220,Prices!A:B,2,FALSE)</f>
        <v>208.12</v>
      </c>
      <c r="G220" s="5">
        <f t="shared" si="5"/>
        <v>0</v>
      </c>
      <c r="H220" s="104">
        <v>10</v>
      </c>
      <c r="I220" s="110">
        <v>6552499207</v>
      </c>
      <c r="L220" s="242"/>
      <c r="M220" s="242"/>
    </row>
    <row r="221" spans="1:13" x14ac:dyDescent="0.25">
      <c r="A221" s="422" t="s">
        <v>1306</v>
      </c>
      <c r="B221" s="423"/>
      <c r="C221" s="226" t="s">
        <v>692</v>
      </c>
      <c r="D221" s="242"/>
      <c r="E221" s="228"/>
      <c r="F221" s="6">
        <f>VLOOKUP(A221,Prices!A:B,2,FALSE)</f>
        <v>299.82</v>
      </c>
      <c r="G221" s="3">
        <f t="shared" si="5"/>
        <v>0</v>
      </c>
      <c r="H221" s="100">
        <v>11</v>
      </c>
      <c r="I221" s="108">
        <v>6552499208</v>
      </c>
      <c r="L221" s="242"/>
      <c r="M221" s="242"/>
    </row>
    <row r="222" spans="1:13" x14ac:dyDescent="0.25">
      <c r="A222" s="422" t="s">
        <v>1307</v>
      </c>
      <c r="B222" s="423"/>
      <c r="C222" s="226" t="s">
        <v>856</v>
      </c>
      <c r="D222" s="242"/>
      <c r="E222" s="228"/>
      <c r="F222" s="6">
        <f>VLOOKUP(A222,Prices!A:B,2,FALSE)</f>
        <v>326.27</v>
      </c>
      <c r="G222" s="3">
        <f t="shared" si="5"/>
        <v>0</v>
      </c>
      <c r="H222" s="100">
        <v>11</v>
      </c>
      <c r="I222" s="108">
        <v>6552499209</v>
      </c>
      <c r="L222" s="242"/>
      <c r="M222" s="242"/>
    </row>
    <row r="223" spans="1:13" x14ac:dyDescent="0.25">
      <c r="A223" s="422" t="s">
        <v>1308</v>
      </c>
      <c r="B223" s="423"/>
      <c r="C223" s="226" t="s">
        <v>693</v>
      </c>
      <c r="D223" s="242"/>
      <c r="E223" s="228"/>
      <c r="F223" s="6">
        <f>VLOOKUP(A223,Prices!A:B,2,FALSE)</f>
        <v>368.69</v>
      </c>
      <c r="G223" s="3">
        <f t="shared" si="5"/>
        <v>0</v>
      </c>
      <c r="H223" s="100">
        <v>11</v>
      </c>
      <c r="I223" s="108">
        <v>6552499210</v>
      </c>
      <c r="L223" s="242"/>
      <c r="M223" s="242"/>
    </row>
    <row r="224" spans="1:13" x14ac:dyDescent="0.25">
      <c r="A224" s="422" t="s">
        <v>1309</v>
      </c>
      <c r="B224" s="423"/>
      <c r="C224" s="226" t="s">
        <v>694</v>
      </c>
      <c r="D224" s="242"/>
      <c r="E224" s="228"/>
      <c r="F224" s="6">
        <f>VLOOKUP(A224,Prices!A:B,2,FALSE)</f>
        <v>498.27</v>
      </c>
      <c r="G224" s="3">
        <f t="shared" si="5"/>
        <v>0</v>
      </c>
      <c r="H224" s="100">
        <v>8</v>
      </c>
      <c r="I224" s="108">
        <v>6552499211</v>
      </c>
      <c r="L224" s="242"/>
      <c r="M224" s="242"/>
    </row>
    <row r="225" spans="1:13" x14ac:dyDescent="0.25">
      <c r="A225" s="424" t="s">
        <v>1312</v>
      </c>
      <c r="B225" s="425"/>
      <c r="C225" s="219" t="s">
        <v>853</v>
      </c>
      <c r="D225" s="220"/>
      <c r="E225" s="221"/>
      <c r="F225" s="4">
        <f>VLOOKUP(A225,Prices!A:B,2,FALSE)</f>
        <v>218.77</v>
      </c>
      <c r="G225" s="5">
        <f t="shared" si="5"/>
        <v>0</v>
      </c>
      <c r="H225" s="104">
        <v>11</v>
      </c>
      <c r="I225" s="110">
        <v>6552499214</v>
      </c>
      <c r="L225" s="242"/>
      <c r="M225" s="242"/>
    </row>
    <row r="226" spans="1:13" x14ac:dyDescent="0.25">
      <c r="A226" s="422" t="s">
        <v>1313</v>
      </c>
      <c r="B226" s="423"/>
      <c r="C226" s="226" t="s">
        <v>695</v>
      </c>
      <c r="D226" s="242"/>
      <c r="E226" s="228"/>
      <c r="F226" s="6">
        <f>VLOOKUP(A226,Prices!A:B,2,FALSE)</f>
        <v>317.18</v>
      </c>
      <c r="G226" s="3">
        <f t="shared" si="5"/>
        <v>0</v>
      </c>
      <c r="H226" s="100">
        <v>11</v>
      </c>
      <c r="I226" s="108">
        <v>6552499215</v>
      </c>
      <c r="L226" s="242"/>
      <c r="M226" s="242"/>
    </row>
    <row r="227" spans="1:13" x14ac:dyDescent="0.25">
      <c r="A227" s="422" t="s">
        <v>1314</v>
      </c>
      <c r="B227" s="423"/>
      <c r="C227" s="226" t="s">
        <v>854</v>
      </c>
      <c r="D227" s="242"/>
      <c r="E227" s="228"/>
      <c r="F227" s="6">
        <f>VLOOKUP(A227,Prices!A:B,2,FALSE)</f>
        <v>344.2</v>
      </c>
      <c r="G227" s="3">
        <f t="shared" si="5"/>
        <v>0</v>
      </c>
      <c r="H227" s="100">
        <v>11</v>
      </c>
      <c r="I227" s="108">
        <v>6552499216</v>
      </c>
      <c r="L227" s="242"/>
      <c r="M227" s="242"/>
    </row>
    <row r="228" spans="1:13" x14ac:dyDescent="0.25">
      <c r="A228" s="422" t="s">
        <v>1315</v>
      </c>
      <c r="B228" s="423"/>
      <c r="C228" s="226" t="s">
        <v>696</v>
      </c>
      <c r="D228" s="242"/>
      <c r="E228" s="228"/>
      <c r="F228" s="6">
        <f>VLOOKUP(A228,Prices!A:B,2,FALSE)</f>
        <v>388.95</v>
      </c>
      <c r="G228" s="3">
        <f t="shared" si="5"/>
        <v>0</v>
      </c>
      <c r="H228" s="100">
        <v>8</v>
      </c>
      <c r="I228" s="108">
        <v>6552499217</v>
      </c>
      <c r="L228" s="242"/>
      <c r="M228" s="242"/>
    </row>
    <row r="229" spans="1:13" x14ac:dyDescent="0.25">
      <c r="A229" s="422" t="s">
        <v>1316</v>
      </c>
      <c r="B229" s="423"/>
      <c r="C229" s="226" t="s">
        <v>697</v>
      </c>
      <c r="D229" s="242"/>
      <c r="E229" s="228"/>
      <c r="F229" s="6">
        <f>VLOOKUP(A229,Prices!A:B,2,FALSE)</f>
        <v>523.97</v>
      </c>
      <c r="G229" s="3">
        <f t="shared" si="5"/>
        <v>0</v>
      </c>
      <c r="H229" s="100">
        <v>8</v>
      </c>
      <c r="I229" s="108">
        <v>6552499218</v>
      </c>
      <c r="L229" s="242"/>
      <c r="M229" s="242"/>
    </row>
    <row r="230" spans="1:13" x14ac:dyDescent="0.25">
      <c r="A230" s="424" t="s">
        <v>1319</v>
      </c>
      <c r="B230" s="425"/>
      <c r="C230" s="219" t="s">
        <v>847</v>
      </c>
      <c r="D230" s="220"/>
      <c r="E230" s="221"/>
      <c r="F230" s="4">
        <f>VLOOKUP(A230,Prices!A:B,2,FALSE)</f>
        <v>273.77</v>
      </c>
      <c r="G230" s="5">
        <f t="shared" si="5"/>
        <v>0</v>
      </c>
      <c r="H230" s="104">
        <v>8</v>
      </c>
      <c r="I230" s="110">
        <v>6552499228</v>
      </c>
      <c r="L230" s="242"/>
      <c r="M230" s="242"/>
    </row>
    <row r="231" spans="1:13" x14ac:dyDescent="0.25">
      <c r="A231" s="422" t="s">
        <v>1320</v>
      </c>
      <c r="B231" s="423"/>
      <c r="C231" s="226" t="s">
        <v>698</v>
      </c>
      <c r="D231" s="242"/>
      <c r="E231" s="228"/>
      <c r="F231" s="6">
        <f>VLOOKUP(A231,Prices!A:B,2,FALSE)</f>
        <v>342.21</v>
      </c>
      <c r="G231" s="3">
        <f t="shared" si="5"/>
        <v>0</v>
      </c>
      <c r="H231" s="100">
        <v>8</v>
      </c>
      <c r="I231" s="108">
        <v>6552499229</v>
      </c>
      <c r="L231" s="242"/>
      <c r="M231" s="242"/>
    </row>
    <row r="232" spans="1:13" x14ac:dyDescent="0.25">
      <c r="A232" s="422" t="s">
        <v>1321</v>
      </c>
      <c r="B232" s="423"/>
      <c r="C232" s="226" t="s">
        <v>849</v>
      </c>
      <c r="D232" s="242"/>
      <c r="E232" s="228"/>
      <c r="F232" s="6">
        <f>VLOOKUP(A232,Prices!A:B,2,FALSE)</f>
        <v>397.4</v>
      </c>
      <c r="G232" s="3">
        <f t="shared" si="5"/>
        <v>0</v>
      </c>
      <c r="H232" s="100">
        <v>8</v>
      </c>
      <c r="I232" s="108">
        <v>6552499230</v>
      </c>
      <c r="L232" s="242"/>
      <c r="M232" s="242"/>
    </row>
    <row r="233" spans="1:13" x14ac:dyDescent="0.25">
      <c r="A233" s="422" t="s">
        <v>1322</v>
      </c>
      <c r="B233" s="423"/>
      <c r="C233" s="226" t="s">
        <v>699</v>
      </c>
      <c r="D233" s="242"/>
      <c r="E233" s="228"/>
      <c r="F233" s="6">
        <f>VLOOKUP(A233,Prices!A:B,2,FALSE)</f>
        <v>452.59</v>
      </c>
      <c r="G233" s="3">
        <f t="shared" si="5"/>
        <v>0</v>
      </c>
      <c r="H233" s="100">
        <v>6</v>
      </c>
      <c r="I233" s="108">
        <v>6552499231</v>
      </c>
      <c r="L233" s="242"/>
      <c r="M233" s="242"/>
    </row>
    <row r="234" spans="1:13" x14ac:dyDescent="0.25">
      <c r="A234" s="452" t="s">
        <v>1323</v>
      </c>
      <c r="B234" s="453"/>
      <c r="C234" s="233" t="s">
        <v>700</v>
      </c>
      <c r="D234" s="234"/>
      <c r="E234" s="235"/>
      <c r="F234" s="163">
        <f>VLOOKUP(A234,Prices!A:B,2,FALSE)</f>
        <v>617.66</v>
      </c>
      <c r="G234" s="18">
        <f t="shared" si="5"/>
        <v>0</v>
      </c>
      <c r="H234" s="103">
        <v>6</v>
      </c>
      <c r="I234" s="109">
        <v>6552499232</v>
      </c>
      <c r="L234" s="242"/>
      <c r="M234" s="242"/>
    </row>
    <row r="235" spans="1:13" x14ac:dyDescent="0.25">
      <c r="A235" s="422" t="s">
        <v>1254</v>
      </c>
      <c r="B235" s="423"/>
      <c r="C235" s="226" t="s">
        <v>830</v>
      </c>
      <c r="D235" s="242"/>
      <c r="E235" s="228"/>
      <c r="F235" s="6">
        <f>VLOOKUP(A235,Prices!A:B,2,FALSE)</f>
        <v>297.05</v>
      </c>
      <c r="G235" s="3">
        <f t="shared" si="5"/>
        <v>0</v>
      </c>
      <c r="H235" s="100">
        <v>11</v>
      </c>
      <c r="I235" s="108">
        <v>6552499235</v>
      </c>
      <c r="L235" s="242"/>
      <c r="M235" s="242"/>
    </row>
    <row r="236" spans="1:13" x14ac:dyDescent="0.25">
      <c r="A236" s="422" t="s">
        <v>1326</v>
      </c>
      <c r="B236" s="423"/>
      <c r="C236" s="226" t="s">
        <v>832</v>
      </c>
      <c r="D236" s="242"/>
      <c r="E236" s="228"/>
      <c r="F236" s="6">
        <f>VLOOKUP(A236,Prices!A:B,2,FALSE)</f>
        <v>403.16</v>
      </c>
      <c r="G236" s="3">
        <f t="shared" ref="G236:G244" si="6">F236*$G$11</f>
        <v>0</v>
      </c>
      <c r="H236" s="148">
        <v>11</v>
      </c>
      <c r="I236" s="108">
        <v>6552499236</v>
      </c>
      <c r="L236" s="242"/>
      <c r="M236" s="242"/>
    </row>
    <row r="237" spans="1:13" x14ac:dyDescent="0.25">
      <c r="A237" s="422" t="s">
        <v>1236</v>
      </c>
      <c r="B237" s="423"/>
      <c r="C237" s="226" t="s">
        <v>833</v>
      </c>
      <c r="D237" s="242"/>
      <c r="E237" s="228"/>
      <c r="F237" s="6">
        <f>VLOOKUP(A237,Prices!A:B,2,FALSE)</f>
        <v>477.04</v>
      </c>
      <c r="G237" s="3">
        <f t="shared" si="6"/>
        <v>0</v>
      </c>
      <c r="H237" s="148">
        <v>11</v>
      </c>
      <c r="I237" s="108" t="s">
        <v>1246</v>
      </c>
      <c r="L237" s="242"/>
      <c r="M237" s="242"/>
    </row>
    <row r="238" spans="1:13" x14ac:dyDescent="0.25">
      <c r="A238" s="422" t="s">
        <v>1327</v>
      </c>
      <c r="B238" s="423"/>
      <c r="C238" s="226" t="s">
        <v>834</v>
      </c>
      <c r="D238" s="242"/>
      <c r="E238" s="228"/>
      <c r="F238" s="6">
        <f>VLOOKUP(A238,Prices!A:B,2,FALSE)</f>
        <v>544.30999999999995</v>
      </c>
      <c r="G238" s="3">
        <f t="shared" si="6"/>
        <v>0</v>
      </c>
      <c r="H238" s="148">
        <v>8</v>
      </c>
      <c r="I238" s="108" t="s">
        <v>1247</v>
      </c>
      <c r="L238" s="242"/>
      <c r="M238" s="242"/>
    </row>
    <row r="239" spans="1:13" x14ac:dyDescent="0.25">
      <c r="A239" s="422" t="s">
        <v>1328</v>
      </c>
      <c r="B239" s="423"/>
      <c r="C239" s="226" t="s">
        <v>836</v>
      </c>
      <c r="D239" s="242"/>
      <c r="E239" s="228"/>
      <c r="F239" s="6">
        <f>VLOOKUP(A239,Prices!A:B,2,FALSE)</f>
        <v>739.12</v>
      </c>
      <c r="G239" s="3">
        <f t="shared" si="6"/>
        <v>0</v>
      </c>
      <c r="H239" s="148">
        <v>8</v>
      </c>
      <c r="I239" s="108" t="s">
        <v>1248</v>
      </c>
      <c r="L239" s="242"/>
      <c r="M239" s="242"/>
    </row>
    <row r="240" spans="1:13" x14ac:dyDescent="0.25">
      <c r="A240" s="424" t="s">
        <v>1239</v>
      </c>
      <c r="B240" s="425"/>
      <c r="C240" s="219" t="s">
        <v>837</v>
      </c>
      <c r="D240" s="220"/>
      <c r="E240" s="221"/>
      <c r="F240" s="4">
        <f>VLOOKUP(A240,Prices!A:B,2,FALSE)</f>
        <v>383.4</v>
      </c>
      <c r="G240" s="5">
        <f t="shared" si="6"/>
        <v>0</v>
      </c>
      <c r="H240" s="123">
        <v>11</v>
      </c>
      <c r="I240" s="110" t="s">
        <v>1249</v>
      </c>
      <c r="L240" s="242"/>
      <c r="M240" s="242"/>
    </row>
    <row r="241" spans="1:13" x14ac:dyDescent="0.25">
      <c r="A241" s="422" t="s">
        <v>1329</v>
      </c>
      <c r="B241" s="423"/>
      <c r="C241" s="226" t="s">
        <v>839</v>
      </c>
      <c r="D241" s="242"/>
      <c r="E241" s="228"/>
      <c r="F241" s="6">
        <f>VLOOKUP(A241,Prices!A:B,2,FALSE)</f>
        <v>522.89</v>
      </c>
      <c r="G241" s="3">
        <f t="shared" si="6"/>
        <v>0</v>
      </c>
      <c r="H241" s="148">
        <v>11</v>
      </c>
      <c r="I241" s="108" t="s">
        <v>1250</v>
      </c>
      <c r="L241" s="242"/>
      <c r="M241" s="242"/>
    </row>
    <row r="242" spans="1:13" x14ac:dyDescent="0.25">
      <c r="A242" s="422" t="s">
        <v>1240</v>
      </c>
      <c r="B242" s="423"/>
      <c r="C242" s="226" t="s">
        <v>840</v>
      </c>
      <c r="D242" s="242"/>
      <c r="E242" s="228"/>
      <c r="F242" s="6">
        <f>VLOOKUP(A242,Prices!A:B,2,FALSE)</f>
        <v>618.76</v>
      </c>
      <c r="G242" s="3">
        <f t="shared" si="6"/>
        <v>0</v>
      </c>
      <c r="H242" s="148">
        <v>11</v>
      </c>
      <c r="I242" s="108" t="s">
        <v>1251</v>
      </c>
      <c r="L242" s="242"/>
      <c r="M242" s="242"/>
    </row>
    <row r="243" spans="1:13" x14ac:dyDescent="0.25">
      <c r="A243" s="422" t="s">
        <v>1330</v>
      </c>
      <c r="B243" s="423"/>
      <c r="C243" s="226" t="s">
        <v>841</v>
      </c>
      <c r="D243" s="242"/>
      <c r="E243" s="228"/>
      <c r="F243" s="6">
        <f>VLOOKUP(A243,Prices!A:B,2,FALSE)</f>
        <v>705.85</v>
      </c>
      <c r="G243" s="3">
        <f t="shared" si="6"/>
        <v>0</v>
      </c>
      <c r="H243" s="148">
        <v>8</v>
      </c>
      <c r="I243" s="108" t="s">
        <v>1252</v>
      </c>
      <c r="L243" s="242"/>
      <c r="M243" s="242"/>
    </row>
    <row r="244" spans="1:13" ht="15.75" thickBot="1" x14ac:dyDescent="0.3">
      <c r="A244" s="456" t="s">
        <v>1331</v>
      </c>
      <c r="B244" s="457"/>
      <c r="C244" s="281" t="s">
        <v>843</v>
      </c>
      <c r="D244" s="282"/>
      <c r="E244" s="283"/>
      <c r="F244" s="8">
        <f>VLOOKUP(A244,Prices!A:B,2,FALSE)</f>
        <v>958.65</v>
      </c>
      <c r="G244" s="7">
        <f t="shared" si="6"/>
        <v>0</v>
      </c>
      <c r="H244" s="149">
        <v>8</v>
      </c>
      <c r="I244" s="111" t="s">
        <v>1253</v>
      </c>
    </row>
    <row r="245" spans="1:13" ht="15.75" thickBot="1" x14ac:dyDescent="0.3">
      <c r="A245" s="137" t="s">
        <v>1065</v>
      </c>
      <c r="B245" s="49"/>
      <c r="C245" s="49"/>
      <c r="D245" s="49"/>
      <c r="E245" s="49"/>
      <c r="F245" s="49"/>
      <c r="G245" s="49"/>
      <c r="H245" s="49"/>
      <c r="I245" s="50"/>
    </row>
    <row r="246" spans="1:13" x14ac:dyDescent="0.25">
      <c r="A246" s="138"/>
      <c r="B246" s="139"/>
      <c r="C246" s="139"/>
      <c r="D246" s="139"/>
      <c r="E246" s="139"/>
      <c r="F246" s="139"/>
      <c r="G246" s="139"/>
      <c r="H246" s="139"/>
      <c r="I246" s="140"/>
    </row>
    <row r="247" spans="1:13" x14ac:dyDescent="0.25">
      <c r="A247" s="46"/>
      <c r="I247" s="47"/>
    </row>
    <row r="248" spans="1:13" x14ac:dyDescent="0.25">
      <c r="A248" s="46"/>
      <c r="I248" s="47"/>
    </row>
    <row r="249" spans="1:13" x14ac:dyDescent="0.25">
      <c r="A249" s="46"/>
      <c r="I249" s="47"/>
    </row>
    <row r="250" spans="1:13" x14ac:dyDescent="0.25">
      <c r="A250" s="46"/>
      <c r="I250" s="47"/>
    </row>
    <row r="251" spans="1:13" x14ac:dyDescent="0.25">
      <c r="A251" s="46"/>
      <c r="I251" s="47"/>
    </row>
    <row r="252" spans="1:13" x14ac:dyDescent="0.25">
      <c r="A252" s="141" t="s">
        <v>78</v>
      </c>
      <c r="B252" s="27"/>
      <c r="C252" s="28"/>
      <c r="I252" s="47"/>
    </row>
    <row r="253" spans="1:13" x14ac:dyDescent="0.25">
      <c r="A253" s="142"/>
      <c r="I253" s="47"/>
    </row>
    <row r="254" spans="1:13" x14ac:dyDescent="0.25">
      <c r="A254" s="143" t="s">
        <v>79</v>
      </c>
      <c r="B254" s="11"/>
      <c r="C254" s="11"/>
      <c r="D254" s="11"/>
      <c r="E254" s="11"/>
      <c r="I254" s="47"/>
    </row>
    <row r="255" spans="1:13" x14ac:dyDescent="0.25">
      <c r="A255" s="144" t="s">
        <v>80</v>
      </c>
      <c r="B255" s="11"/>
      <c r="C255" s="11"/>
      <c r="D255" s="11"/>
      <c r="E255" s="11"/>
      <c r="I255" s="47"/>
    </row>
    <row r="256" spans="1:13" x14ac:dyDescent="0.25">
      <c r="A256" s="143" t="s">
        <v>81</v>
      </c>
      <c r="B256" s="11"/>
      <c r="C256" s="11"/>
      <c r="D256" s="11"/>
      <c r="E256" s="11"/>
      <c r="I256" s="47"/>
    </row>
    <row r="257" spans="1:9" x14ac:dyDescent="0.25">
      <c r="A257" s="143" t="s">
        <v>82</v>
      </c>
      <c r="B257" s="11"/>
      <c r="C257" s="11"/>
      <c r="D257" s="11"/>
      <c r="E257" s="11"/>
      <c r="I257" s="47"/>
    </row>
    <row r="258" spans="1:9" x14ac:dyDescent="0.25">
      <c r="A258" s="143" t="s">
        <v>83</v>
      </c>
      <c r="B258" s="11"/>
      <c r="C258" s="11"/>
      <c r="D258" s="11"/>
      <c r="E258" s="11"/>
      <c r="I258" s="47"/>
    </row>
    <row r="259" spans="1:9" x14ac:dyDescent="0.25">
      <c r="A259" s="143"/>
      <c r="B259" s="11"/>
      <c r="C259" s="11"/>
      <c r="D259" s="11"/>
      <c r="E259" s="11"/>
      <c r="I259" s="47"/>
    </row>
    <row r="260" spans="1:9" x14ac:dyDescent="0.25">
      <c r="A260" s="145" t="s">
        <v>84</v>
      </c>
      <c r="B260" s="14"/>
      <c r="C260" s="11"/>
      <c r="D260" s="11"/>
      <c r="E260" s="11"/>
      <c r="I260" s="47"/>
    </row>
    <row r="261" spans="1:9" x14ac:dyDescent="0.25">
      <c r="A261" s="146"/>
      <c r="B261" s="11"/>
      <c r="C261" s="11"/>
      <c r="D261" s="11"/>
      <c r="E261" s="11"/>
      <c r="I261" s="47"/>
    </row>
    <row r="262" spans="1:9" x14ac:dyDescent="0.25">
      <c r="A262" s="143" t="s">
        <v>85</v>
      </c>
      <c r="B262" s="11"/>
      <c r="C262" s="11"/>
      <c r="D262" s="11"/>
      <c r="E262" s="11"/>
      <c r="I262" s="47"/>
    </row>
    <row r="263" spans="1:9" x14ac:dyDescent="0.25">
      <c r="A263" s="144" t="s">
        <v>92</v>
      </c>
      <c r="B263" s="11"/>
      <c r="C263" s="11"/>
      <c r="D263" s="11"/>
      <c r="E263" s="11"/>
      <c r="I263" s="47"/>
    </row>
    <row r="264" spans="1:9" x14ac:dyDescent="0.25">
      <c r="A264" s="144" t="s">
        <v>91</v>
      </c>
      <c r="B264" s="11"/>
      <c r="C264" s="11"/>
      <c r="D264" s="11"/>
      <c r="E264" s="11"/>
      <c r="I264" s="47"/>
    </row>
    <row r="265" spans="1:9" x14ac:dyDescent="0.25">
      <c r="A265" s="144" t="s">
        <v>86</v>
      </c>
      <c r="B265" s="11"/>
      <c r="C265" s="11"/>
      <c r="D265" s="11"/>
      <c r="E265" s="11"/>
      <c r="I265" s="47"/>
    </row>
    <row r="266" spans="1:9" x14ac:dyDescent="0.25">
      <c r="A266" s="143" t="s">
        <v>93</v>
      </c>
      <c r="B266" s="11"/>
      <c r="C266" s="11"/>
      <c r="D266" s="11"/>
      <c r="E266" s="11"/>
      <c r="I266" s="47"/>
    </row>
    <row r="267" spans="1:9" x14ac:dyDescent="0.25">
      <c r="A267" s="46" t="s">
        <v>94</v>
      </c>
      <c r="I267" s="47"/>
    </row>
    <row r="268" spans="1:9" x14ac:dyDescent="0.25">
      <c r="A268" s="420"/>
      <c r="B268" s="289"/>
      <c r="C268" s="289"/>
      <c r="D268" s="289"/>
      <c r="E268" s="289"/>
      <c r="F268" s="289"/>
      <c r="G268" s="289"/>
      <c r="H268" s="289"/>
      <c r="I268" s="421"/>
    </row>
    <row r="269" spans="1:9" x14ac:dyDescent="0.25">
      <c r="A269" s="420"/>
      <c r="B269" s="289"/>
      <c r="C269" s="289"/>
      <c r="D269" s="289"/>
      <c r="E269" s="289"/>
      <c r="F269" s="289"/>
      <c r="G269" s="289"/>
      <c r="H269" s="289"/>
      <c r="I269" s="421"/>
    </row>
    <row r="270" spans="1:9" x14ac:dyDescent="0.25">
      <c r="A270" s="420"/>
      <c r="B270" s="289"/>
      <c r="C270" s="289"/>
      <c r="D270" s="289"/>
      <c r="E270" s="289"/>
      <c r="F270" s="289"/>
      <c r="G270" s="289"/>
      <c r="H270" s="289"/>
      <c r="I270" s="421"/>
    </row>
    <row r="271" spans="1:9" x14ac:dyDescent="0.25">
      <c r="A271" s="454"/>
      <c r="B271" s="387"/>
      <c r="C271" s="387"/>
      <c r="D271" s="387"/>
      <c r="E271" s="387"/>
      <c r="F271" s="387"/>
      <c r="G271" s="387"/>
      <c r="H271" s="387"/>
      <c r="I271" s="455"/>
    </row>
    <row r="272" spans="1:9" x14ac:dyDescent="0.25">
      <c r="A272" s="135"/>
      <c r="B272" s="36"/>
      <c r="C272" s="36"/>
      <c r="D272" s="36"/>
      <c r="E272" s="36"/>
      <c r="I272" s="47"/>
    </row>
    <row r="273" spans="1:9" x14ac:dyDescent="0.25">
      <c r="A273" s="122"/>
      <c r="B273" s="36"/>
      <c r="C273" s="36"/>
      <c r="D273" s="36"/>
      <c r="E273" s="36"/>
      <c r="I273" s="47"/>
    </row>
    <row r="274" spans="1:9" x14ac:dyDescent="0.25">
      <c r="A274" s="122"/>
      <c r="B274" s="36"/>
      <c r="C274" s="36"/>
      <c r="D274" s="36"/>
      <c r="E274" s="36"/>
      <c r="I274" s="47"/>
    </row>
    <row r="275" spans="1:9" x14ac:dyDescent="0.25">
      <c r="A275" s="122"/>
      <c r="B275" s="36"/>
      <c r="C275" s="36"/>
      <c r="D275" s="36"/>
      <c r="E275" s="36"/>
      <c r="I275" s="47"/>
    </row>
    <row r="276" spans="1:9" x14ac:dyDescent="0.25">
      <c r="A276" s="420" t="s">
        <v>87</v>
      </c>
      <c r="B276" s="289"/>
      <c r="C276" s="289"/>
      <c r="D276" s="289"/>
      <c r="E276" s="289"/>
      <c r="F276" s="289"/>
      <c r="G276" s="289"/>
      <c r="H276" s="289"/>
      <c r="I276" s="421"/>
    </row>
    <row r="277" spans="1:9" x14ac:dyDescent="0.25">
      <c r="A277" s="420" t="s">
        <v>88</v>
      </c>
      <c r="B277" s="289"/>
      <c r="C277" s="289"/>
      <c r="D277" s="289"/>
      <c r="E277" s="289"/>
      <c r="F277" s="289"/>
      <c r="G277" s="289"/>
      <c r="H277" s="289"/>
      <c r="I277" s="421"/>
    </row>
    <row r="278" spans="1:9" ht="15.75" thickBot="1" x14ac:dyDescent="0.3">
      <c r="A278" s="420" t="s">
        <v>89</v>
      </c>
      <c r="B278" s="289"/>
      <c r="C278" s="289"/>
      <c r="D278" s="289"/>
      <c r="E278" s="289"/>
      <c r="F278" s="289"/>
      <c r="G278" s="289"/>
      <c r="H278" s="289"/>
      <c r="I278" s="421"/>
    </row>
    <row r="279" spans="1:9" ht="15.75" thickBot="1" x14ac:dyDescent="0.3">
      <c r="A279" s="450" t="s">
        <v>90</v>
      </c>
      <c r="B279" s="418"/>
      <c r="C279" s="418"/>
      <c r="D279" s="418"/>
      <c r="E279" s="418"/>
      <c r="F279" s="418"/>
      <c r="G279" s="418"/>
      <c r="H279" s="418"/>
      <c r="I279" s="451"/>
    </row>
  </sheetData>
  <mergeCells count="312">
    <mergeCell ref="A171:B171"/>
    <mergeCell ref="C171:E171"/>
    <mergeCell ref="A155:B157"/>
    <mergeCell ref="C155:E155"/>
    <mergeCell ref="A168:B168"/>
    <mergeCell ref="C168:E168"/>
    <mergeCell ref="A169:B169"/>
    <mergeCell ref="C169:E169"/>
    <mergeCell ref="A115:B115"/>
    <mergeCell ref="A120:B120"/>
    <mergeCell ref="A121:B121"/>
    <mergeCell ref="A141:I141"/>
    <mergeCell ref="A134:B134"/>
    <mergeCell ref="A135:B135"/>
    <mergeCell ref="C134:E134"/>
    <mergeCell ref="C135:E135"/>
    <mergeCell ref="A136:B136"/>
    <mergeCell ref="C136:E136"/>
    <mergeCell ref="C120:E120"/>
    <mergeCell ref="C166:E166"/>
    <mergeCell ref="A167:B167"/>
    <mergeCell ref="C167:E167"/>
    <mergeCell ref="A160:B160"/>
    <mergeCell ref="C121:E121"/>
    <mergeCell ref="A26:B26"/>
    <mergeCell ref="C26:E26"/>
    <mergeCell ref="A29:B29"/>
    <mergeCell ref="C29:E29"/>
    <mergeCell ref="C170:E170"/>
    <mergeCell ref="A219:B219"/>
    <mergeCell ref="A145:I145"/>
    <mergeCell ref="A146:I146"/>
    <mergeCell ref="A147:I147"/>
    <mergeCell ref="A153:I153"/>
    <mergeCell ref="A154:I154"/>
    <mergeCell ref="A158:B158"/>
    <mergeCell ref="C158:E158"/>
    <mergeCell ref="A159:B159"/>
    <mergeCell ref="C159:E159"/>
    <mergeCell ref="C160:E160"/>
    <mergeCell ref="A161:B161"/>
    <mergeCell ref="C161:E161"/>
    <mergeCell ref="A162:B162"/>
    <mergeCell ref="C162:E162"/>
    <mergeCell ref="A163:B163"/>
    <mergeCell ref="C163:E163"/>
    <mergeCell ref="A164:B164"/>
    <mergeCell ref="C164:E164"/>
    <mergeCell ref="A198:I198"/>
    <mergeCell ref="A199:I199"/>
    <mergeCell ref="A200:I200"/>
    <mergeCell ref="A201:I201"/>
    <mergeCell ref="A170:B170"/>
    <mergeCell ref="C119:E119"/>
    <mergeCell ref="C124:E124"/>
    <mergeCell ref="A30:B30"/>
    <mergeCell ref="C30:E30"/>
    <mergeCell ref="A31:B31"/>
    <mergeCell ref="C31:E31"/>
    <mergeCell ref="A34:B34"/>
    <mergeCell ref="A35:B35"/>
    <mergeCell ref="A36:B36"/>
    <mergeCell ref="A37:B37"/>
    <mergeCell ref="C34:E34"/>
    <mergeCell ref="C35:E35"/>
    <mergeCell ref="C36:E36"/>
    <mergeCell ref="C37:E37"/>
    <mergeCell ref="C65:E65"/>
    <mergeCell ref="A66:B66"/>
    <mergeCell ref="C66:E66"/>
    <mergeCell ref="A92:I92"/>
    <mergeCell ref="A95:I95"/>
    <mergeCell ref="A117:B117"/>
    <mergeCell ref="C117:E117"/>
    <mergeCell ref="A118:B118"/>
    <mergeCell ref="C118:E118"/>
    <mergeCell ref="A27:B27"/>
    <mergeCell ref="C27:E27"/>
    <mergeCell ref="A104:I104"/>
    <mergeCell ref="A105:I105"/>
    <mergeCell ref="A106:B108"/>
    <mergeCell ref="C106:E106"/>
    <mergeCell ref="I106:I108"/>
    <mergeCell ref="C107:E107"/>
    <mergeCell ref="C108:E108"/>
    <mergeCell ref="A38:B38"/>
    <mergeCell ref="A96:I96"/>
    <mergeCell ref="A97:I97"/>
    <mergeCell ref="A98:I98"/>
    <mergeCell ref="A44:I44"/>
    <mergeCell ref="A45:I45"/>
    <mergeCell ref="A46:I46"/>
    <mergeCell ref="A47:I47"/>
    <mergeCell ref="A39:B39"/>
    <mergeCell ref="C39:E39"/>
    <mergeCell ref="A65:B65"/>
    <mergeCell ref="C59:E59"/>
    <mergeCell ref="C60:E60"/>
    <mergeCell ref="A32:I32"/>
    <mergeCell ref="A33:I33"/>
    <mergeCell ref="A18:B18"/>
    <mergeCell ref="C18:E18"/>
    <mergeCell ref="A19:B19"/>
    <mergeCell ref="C19:E19"/>
    <mergeCell ref="A12:I12"/>
    <mergeCell ref="A13:I13"/>
    <mergeCell ref="A28:B28"/>
    <mergeCell ref="C28:E28"/>
    <mergeCell ref="A24:B24"/>
    <mergeCell ref="C24:E24"/>
    <mergeCell ref="A25:B25"/>
    <mergeCell ref="C25:E25"/>
    <mergeCell ref="A22:B22"/>
    <mergeCell ref="C22:E22"/>
    <mergeCell ref="A21:B21"/>
    <mergeCell ref="C21:E21"/>
    <mergeCell ref="A14:B14"/>
    <mergeCell ref="C14:E14"/>
    <mergeCell ref="A17:B17"/>
    <mergeCell ref="C17:E17"/>
    <mergeCell ref="A20:B20"/>
    <mergeCell ref="C20:E20"/>
    <mergeCell ref="A23:B23"/>
    <mergeCell ref="C23:E23"/>
    <mergeCell ref="A1:I1"/>
    <mergeCell ref="A2:I2"/>
    <mergeCell ref="A3:I3"/>
    <mergeCell ref="A9:B11"/>
    <mergeCell ref="C9:E9"/>
    <mergeCell ref="I9:I11"/>
    <mergeCell ref="A15:B15"/>
    <mergeCell ref="C15:E15"/>
    <mergeCell ref="A16:B16"/>
    <mergeCell ref="C16:E16"/>
    <mergeCell ref="C10:E10"/>
    <mergeCell ref="C11:E11"/>
    <mergeCell ref="A279:I279"/>
    <mergeCell ref="A268:I268"/>
    <mergeCell ref="A269:I269"/>
    <mergeCell ref="A270:I270"/>
    <mergeCell ref="A230:B230"/>
    <mergeCell ref="C226:E226"/>
    <mergeCell ref="A227:B227"/>
    <mergeCell ref="C227:E227"/>
    <mergeCell ref="A229:B229"/>
    <mergeCell ref="A278:I278"/>
    <mergeCell ref="A228:B228"/>
    <mergeCell ref="C228:E228"/>
    <mergeCell ref="A226:B226"/>
    <mergeCell ref="A276:I276"/>
    <mergeCell ref="A277:I277"/>
    <mergeCell ref="A234:B234"/>
    <mergeCell ref="C234:E234"/>
    <mergeCell ref="A271:I271"/>
    <mergeCell ref="A232:B232"/>
    <mergeCell ref="C232:E232"/>
    <mergeCell ref="A244:B244"/>
    <mergeCell ref="C244:E244"/>
    <mergeCell ref="A237:B237"/>
    <mergeCell ref="C237:E237"/>
    <mergeCell ref="A233:B233"/>
    <mergeCell ref="C233:E233"/>
    <mergeCell ref="C229:E229"/>
    <mergeCell ref="C235:E235"/>
    <mergeCell ref="A109:B109"/>
    <mergeCell ref="C109:E109"/>
    <mergeCell ref="A110:B110"/>
    <mergeCell ref="C110:E110"/>
    <mergeCell ref="A111:B111"/>
    <mergeCell ref="C111:E111"/>
    <mergeCell ref="A127:B127"/>
    <mergeCell ref="A128:B128"/>
    <mergeCell ref="A202:I202"/>
    <mergeCell ref="A203:I203"/>
    <mergeCell ref="A144:I144"/>
    <mergeCell ref="A130:B130"/>
    <mergeCell ref="C130:E130"/>
    <mergeCell ref="A142:I142"/>
    <mergeCell ref="A143:I143"/>
    <mergeCell ref="A123:B123"/>
    <mergeCell ref="C123:E123"/>
    <mergeCell ref="C221:E221"/>
    <mergeCell ref="C115:E115"/>
    <mergeCell ref="A116:B116"/>
    <mergeCell ref="A241:B241"/>
    <mergeCell ref="C241:E241"/>
    <mergeCell ref="A243:B243"/>
    <mergeCell ref="C243:E243"/>
    <mergeCell ref="A240:B240"/>
    <mergeCell ref="A242:B242"/>
    <mergeCell ref="C240:E240"/>
    <mergeCell ref="C242:E242"/>
    <mergeCell ref="A131:B131"/>
    <mergeCell ref="C131:E131"/>
    <mergeCell ref="A132:B132"/>
    <mergeCell ref="C132:E132"/>
    <mergeCell ref="A133:B133"/>
    <mergeCell ref="C133:E133"/>
    <mergeCell ref="A217:B217"/>
    <mergeCell ref="C217:E217"/>
    <mergeCell ref="A218:B218"/>
    <mergeCell ref="A239:B239"/>
    <mergeCell ref="C239:E239"/>
    <mergeCell ref="A211:I211"/>
    <mergeCell ref="I212:I214"/>
    <mergeCell ref="A220:B220"/>
    <mergeCell ref="C219:E219"/>
    <mergeCell ref="C220:E220"/>
    <mergeCell ref="C218:E218"/>
    <mergeCell ref="A212:B214"/>
    <mergeCell ref="C212:E212"/>
    <mergeCell ref="C213:E213"/>
    <mergeCell ref="C214:E214"/>
    <mergeCell ref="A215:B215"/>
    <mergeCell ref="A124:B124"/>
    <mergeCell ref="A204:I204"/>
    <mergeCell ref="A210:I210"/>
    <mergeCell ref="C127:E127"/>
    <mergeCell ref="C128:E128"/>
    <mergeCell ref="A125:B125"/>
    <mergeCell ref="C125:E125"/>
    <mergeCell ref="A126:B126"/>
    <mergeCell ref="C126:E126"/>
    <mergeCell ref="A129:B129"/>
    <mergeCell ref="C129:E129"/>
    <mergeCell ref="C215:E215"/>
    <mergeCell ref="I155:I157"/>
    <mergeCell ref="C156:E156"/>
    <mergeCell ref="C157:E157"/>
    <mergeCell ref="A165:B165"/>
    <mergeCell ref="C165:E165"/>
    <mergeCell ref="A166:B166"/>
    <mergeCell ref="A119:B119"/>
    <mergeCell ref="A216:B216"/>
    <mergeCell ref="C216:E216"/>
    <mergeCell ref="C38:E38"/>
    <mergeCell ref="A122:B122"/>
    <mergeCell ref="C122:E122"/>
    <mergeCell ref="C113:E113"/>
    <mergeCell ref="C114:E114"/>
    <mergeCell ref="A112:B112"/>
    <mergeCell ref="C112:E112"/>
    <mergeCell ref="A61:B61"/>
    <mergeCell ref="C61:E61"/>
    <mergeCell ref="A62:B62"/>
    <mergeCell ref="C62:E62"/>
    <mergeCell ref="A48:I48"/>
    <mergeCell ref="A49:I49"/>
    <mergeCell ref="A50:I50"/>
    <mergeCell ref="A56:I56"/>
    <mergeCell ref="A57:I57"/>
    <mergeCell ref="A63:B63"/>
    <mergeCell ref="C63:E63"/>
    <mergeCell ref="A64:B64"/>
    <mergeCell ref="C64:E64"/>
    <mergeCell ref="A93:I93"/>
    <mergeCell ref="A94:I94"/>
    <mergeCell ref="A58:B60"/>
    <mergeCell ref="C58:E58"/>
    <mergeCell ref="I58:I60"/>
    <mergeCell ref="A236:B236"/>
    <mergeCell ref="C236:E236"/>
    <mergeCell ref="A238:B238"/>
    <mergeCell ref="C238:E238"/>
    <mergeCell ref="A222:B222"/>
    <mergeCell ref="C222:E222"/>
    <mergeCell ref="A223:B223"/>
    <mergeCell ref="C223:E223"/>
    <mergeCell ref="A225:B225"/>
    <mergeCell ref="C225:E225"/>
    <mergeCell ref="A224:B224"/>
    <mergeCell ref="C224:E224"/>
    <mergeCell ref="A235:B235"/>
    <mergeCell ref="C230:E230"/>
    <mergeCell ref="C231:E231"/>
    <mergeCell ref="C116:E116"/>
    <mergeCell ref="A113:B113"/>
    <mergeCell ref="A114:B114"/>
    <mergeCell ref="A221:B221"/>
    <mergeCell ref="A231:B231"/>
    <mergeCell ref="L234:M234"/>
    <mergeCell ref="L240:M240"/>
    <mergeCell ref="L241:M241"/>
    <mergeCell ref="L242:M242"/>
    <mergeCell ref="L243:M243"/>
    <mergeCell ref="L235:M235"/>
    <mergeCell ref="L236:M236"/>
    <mergeCell ref="L237:M237"/>
    <mergeCell ref="L238:M238"/>
    <mergeCell ref="L239:M239"/>
    <mergeCell ref="L212:M212"/>
    <mergeCell ref="L213:M213"/>
    <mergeCell ref="L233:M233"/>
    <mergeCell ref="L226:M226"/>
    <mergeCell ref="L227:M227"/>
    <mergeCell ref="L228:M228"/>
    <mergeCell ref="L229:M229"/>
    <mergeCell ref="L230:M230"/>
    <mergeCell ref="L231:M231"/>
    <mergeCell ref="L232:M232"/>
    <mergeCell ref="L220:M220"/>
    <mergeCell ref="L221:M221"/>
    <mergeCell ref="L222:M222"/>
    <mergeCell ref="L223:M223"/>
    <mergeCell ref="L224:M224"/>
    <mergeCell ref="L225:M225"/>
    <mergeCell ref="L214:M214"/>
    <mergeCell ref="L215:M215"/>
    <mergeCell ref="L216:M216"/>
    <mergeCell ref="L217:M217"/>
    <mergeCell ref="L218:M218"/>
    <mergeCell ref="L219:M219"/>
  </mergeCells>
  <pageMargins left="0.25" right="0.25" top="0.75" bottom="0.75" header="0.3" footer="0.3"/>
  <pageSetup scale="81" orientation="portrait" r:id="rId1"/>
  <rowBreaks count="4" manualBreakCount="4">
    <brk id="47" max="8" man="1"/>
    <brk id="95" max="8" man="1"/>
    <brk id="144" max="8" man="1"/>
    <brk id="24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B6E6-99A9-401C-902F-CEF507393D16}">
  <dimension ref="A1:B448"/>
  <sheetViews>
    <sheetView topLeftCell="A317" workbookViewId="0">
      <selection activeCell="E336" sqref="E336"/>
    </sheetView>
  </sheetViews>
  <sheetFormatPr defaultRowHeight="15" x14ac:dyDescent="0.25"/>
  <cols>
    <col min="1" max="1" width="13.7109375" bestFit="1" customWidth="1"/>
  </cols>
  <sheetData>
    <row r="1" spans="1:2" x14ac:dyDescent="0.25">
      <c r="A1" t="s">
        <v>99</v>
      </c>
      <c r="B1">
        <v>159.96</v>
      </c>
    </row>
    <row r="2" spans="1:2" x14ac:dyDescent="0.25">
      <c r="A2" t="s">
        <v>102</v>
      </c>
      <c r="B2">
        <v>207.81</v>
      </c>
    </row>
    <row r="3" spans="1:2" x14ac:dyDescent="0.25">
      <c r="A3" t="s">
        <v>105</v>
      </c>
      <c r="B3">
        <v>232.82</v>
      </c>
    </row>
    <row r="4" spans="1:2" x14ac:dyDescent="0.25">
      <c r="A4" t="s">
        <v>108</v>
      </c>
      <c r="B4">
        <v>269</v>
      </c>
    </row>
    <row r="5" spans="1:2" x14ac:dyDescent="0.25">
      <c r="A5" t="s">
        <v>111</v>
      </c>
      <c r="B5">
        <v>311.73</v>
      </c>
    </row>
    <row r="6" spans="1:2" x14ac:dyDescent="0.25">
      <c r="A6" t="s">
        <v>114</v>
      </c>
      <c r="B6">
        <v>346.28</v>
      </c>
    </row>
    <row r="7" spans="1:2" x14ac:dyDescent="0.25">
      <c r="A7" t="s">
        <v>118</v>
      </c>
      <c r="B7">
        <v>383.2</v>
      </c>
    </row>
    <row r="8" spans="1:2" x14ac:dyDescent="0.25">
      <c r="A8" t="s">
        <v>121</v>
      </c>
      <c r="B8">
        <v>408.18</v>
      </c>
    </row>
    <row r="9" spans="1:2" x14ac:dyDescent="0.25">
      <c r="A9" t="s">
        <v>123</v>
      </c>
      <c r="B9">
        <v>183.51</v>
      </c>
    </row>
    <row r="10" spans="1:2" x14ac:dyDescent="0.25">
      <c r="A10" t="s">
        <v>126</v>
      </c>
      <c r="B10">
        <v>231.42</v>
      </c>
    </row>
    <row r="11" spans="1:2" x14ac:dyDescent="0.25">
      <c r="A11" t="s">
        <v>129</v>
      </c>
      <c r="B11">
        <v>264.60000000000002</v>
      </c>
    </row>
    <row r="12" spans="1:2" x14ac:dyDescent="0.25">
      <c r="A12" t="s">
        <v>132</v>
      </c>
      <c r="B12">
        <v>307.08999999999997</v>
      </c>
    </row>
    <row r="13" spans="1:2" x14ac:dyDescent="0.25">
      <c r="A13" t="s">
        <v>135</v>
      </c>
      <c r="B13">
        <v>354.38</v>
      </c>
    </row>
    <row r="14" spans="1:2" x14ac:dyDescent="0.25">
      <c r="A14" t="s">
        <v>138</v>
      </c>
      <c r="B14">
        <v>400.17</v>
      </c>
    </row>
    <row r="15" spans="1:2" x14ac:dyDescent="0.25">
      <c r="A15" t="s">
        <v>141</v>
      </c>
      <c r="B15">
        <v>443.57</v>
      </c>
    </row>
    <row r="16" spans="1:2" x14ac:dyDescent="0.25">
      <c r="A16" t="s">
        <v>144</v>
      </c>
      <c r="B16">
        <v>472.48</v>
      </c>
    </row>
    <row r="17" spans="1:2" x14ac:dyDescent="0.25">
      <c r="A17" t="s">
        <v>147</v>
      </c>
      <c r="B17">
        <v>237.59</v>
      </c>
    </row>
    <row r="18" spans="1:2" x14ac:dyDescent="0.25">
      <c r="A18" t="s">
        <v>150</v>
      </c>
      <c r="B18">
        <v>300.16000000000003</v>
      </c>
    </row>
    <row r="19" spans="1:2" x14ac:dyDescent="0.25">
      <c r="A19" t="s">
        <v>153</v>
      </c>
      <c r="B19">
        <v>343.17</v>
      </c>
    </row>
    <row r="20" spans="1:2" x14ac:dyDescent="0.25">
      <c r="A20" t="s">
        <v>156</v>
      </c>
      <c r="B20">
        <v>398.29</v>
      </c>
    </row>
    <row r="21" spans="1:2" x14ac:dyDescent="0.25">
      <c r="A21" t="s">
        <v>159</v>
      </c>
      <c r="B21">
        <v>459.59</v>
      </c>
    </row>
    <row r="22" spans="1:2" x14ac:dyDescent="0.25">
      <c r="A22" t="s">
        <v>162</v>
      </c>
      <c r="B22">
        <v>519.01</v>
      </c>
    </row>
    <row r="23" spans="1:2" x14ac:dyDescent="0.25">
      <c r="A23" t="s">
        <v>165</v>
      </c>
      <c r="B23">
        <v>575.27</v>
      </c>
    </row>
    <row r="24" spans="1:2" x14ac:dyDescent="0.25">
      <c r="A24" t="s">
        <v>168</v>
      </c>
      <c r="B24">
        <v>612.78</v>
      </c>
    </row>
    <row r="25" spans="1:2" x14ac:dyDescent="0.25">
      <c r="A25" t="s">
        <v>171</v>
      </c>
      <c r="B25">
        <v>461.93</v>
      </c>
    </row>
    <row r="26" spans="1:2" x14ac:dyDescent="0.25">
      <c r="A26" t="s">
        <v>175</v>
      </c>
      <c r="B26">
        <v>536.13</v>
      </c>
    </row>
    <row r="27" spans="1:2" x14ac:dyDescent="0.25">
      <c r="A27" t="s">
        <v>179</v>
      </c>
      <c r="B27">
        <v>618.66</v>
      </c>
    </row>
    <row r="28" spans="1:2" x14ac:dyDescent="0.25">
      <c r="A28" t="s">
        <v>183</v>
      </c>
      <c r="B28">
        <v>698.38</v>
      </c>
    </row>
    <row r="29" spans="1:2" x14ac:dyDescent="0.25">
      <c r="A29" t="s">
        <v>187</v>
      </c>
      <c r="B29">
        <v>774.33</v>
      </c>
    </row>
    <row r="30" spans="1:2" x14ac:dyDescent="0.25">
      <c r="A30" t="s">
        <v>191</v>
      </c>
      <c r="B30">
        <v>832.19</v>
      </c>
    </row>
    <row r="31" spans="1:2" x14ac:dyDescent="0.25">
      <c r="A31" t="s">
        <v>195</v>
      </c>
      <c r="B31">
        <v>167.04</v>
      </c>
    </row>
    <row r="32" spans="1:2" x14ac:dyDescent="0.25">
      <c r="A32" t="s">
        <v>198</v>
      </c>
      <c r="B32">
        <v>209.41</v>
      </c>
    </row>
    <row r="33" spans="1:2" x14ac:dyDescent="0.25">
      <c r="A33" t="s">
        <v>201</v>
      </c>
      <c r="B33">
        <v>239.99</v>
      </c>
    </row>
    <row r="34" spans="1:2" x14ac:dyDescent="0.25">
      <c r="A34" t="s">
        <v>204</v>
      </c>
      <c r="B34">
        <v>277.20999999999998</v>
      </c>
    </row>
    <row r="35" spans="1:2" x14ac:dyDescent="0.25">
      <c r="A35" t="s">
        <v>207</v>
      </c>
      <c r="B35">
        <v>331.77</v>
      </c>
    </row>
    <row r="36" spans="1:2" x14ac:dyDescent="0.25">
      <c r="A36" t="s">
        <v>210</v>
      </c>
      <c r="B36">
        <v>372.4</v>
      </c>
    </row>
    <row r="37" spans="1:2" x14ac:dyDescent="0.25">
      <c r="A37" t="s">
        <v>213</v>
      </c>
      <c r="B37">
        <v>391.35</v>
      </c>
    </row>
    <row r="38" spans="1:2" x14ac:dyDescent="0.25">
      <c r="A38" t="s">
        <v>216</v>
      </c>
      <c r="B38">
        <v>430.34</v>
      </c>
    </row>
    <row r="39" spans="1:2" x14ac:dyDescent="0.25">
      <c r="A39" t="s">
        <v>1188</v>
      </c>
      <c r="B39">
        <v>606.49</v>
      </c>
    </row>
    <row r="40" spans="1:2" x14ac:dyDescent="0.25">
      <c r="A40" t="s">
        <v>1189</v>
      </c>
      <c r="B40">
        <v>905.41</v>
      </c>
    </row>
    <row r="41" spans="1:2" x14ac:dyDescent="0.25">
      <c r="A41" t="s">
        <v>219</v>
      </c>
      <c r="B41">
        <v>193.38</v>
      </c>
    </row>
    <row r="42" spans="1:2" x14ac:dyDescent="0.25">
      <c r="A42" t="s">
        <v>222</v>
      </c>
      <c r="B42">
        <v>231.12</v>
      </c>
    </row>
    <row r="43" spans="1:2" x14ac:dyDescent="0.25">
      <c r="A43" t="s">
        <v>225</v>
      </c>
      <c r="B43">
        <v>268.08</v>
      </c>
    </row>
    <row r="44" spans="1:2" x14ac:dyDescent="0.25">
      <c r="A44" t="s">
        <v>228</v>
      </c>
      <c r="B44">
        <v>314.27999999999997</v>
      </c>
    </row>
    <row r="45" spans="1:2" x14ac:dyDescent="0.25">
      <c r="A45" t="s">
        <v>231</v>
      </c>
      <c r="B45">
        <v>360.55</v>
      </c>
    </row>
    <row r="46" spans="1:2" x14ac:dyDescent="0.25">
      <c r="A46" t="s">
        <v>234</v>
      </c>
      <c r="B46">
        <v>406.63</v>
      </c>
    </row>
    <row r="47" spans="1:2" x14ac:dyDescent="0.25">
      <c r="A47" t="s">
        <v>237</v>
      </c>
      <c r="B47">
        <v>452.77</v>
      </c>
    </row>
    <row r="48" spans="1:2" x14ac:dyDescent="0.25">
      <c r="A48" t="s">
        <v>240</v>
      </c>
      <c r="B48">
        <v>485.33</v>
      </c>
    </row>
    <row r="49" spans="1:2" x14ac:dyDescent="0.25">
      <c r="A49" t="s">
        <v>1190</v>
      </c>
      <c r="B49">
        <v>665.07</v>
      </c>
    </row>
    <row r="50" spans="1:2" x14ac:dyDescent="0.25">
      <c r="A50" t="s">
        <v>1191</v>
      </c>
      <c r="B50">
        <v>1022.65</v>
      </c>
    </row>
    <row r="51" spans="1:2" x14ac:dyDescent="0.25">
      <c r="A51" t="s">
        <v>243</v>
      </c>
      <c r="B51">
        <v>250.77</v>
      </c>
    </row>
    <row r="52" spans="1:2" x14ac:dyDescent="0.25">
      <c r="A52" t="s">
        <v>246</v>
      </c>
      <c r="B52">
        <v>299.70999999999998</v>
      </c>
    </row>
    <row r="53" spans="1:2" x14ac:dyDescent="0.25">
      <c r="A53" t="s">
        <v>249</v>
      </c>
      <c r="B53">
        <v>347.66</v>
      </c>
    </row>
    <row r="54" spans="1:2" x14ac:dyDescent="0.25">
      <c r="A54" t="s">
        <v>252</v>
      </c>
      <c r="B54">
        <v>407.62</v>
      </c>
    </row>
    <row r="55" spans="1:2" x14ac:dyDescent="0.25">
      <c r="A55" t="s">
        <v>255</v>
      </c>
      <c r="B55">
        <v>467.57</v>
      </c>
    </row>
    <row r="56" spans="1:2" x14ac:dyDescent="0.25">
      <c r="A56" t="s">
        <v>258</v>
      </c>
      <c r="B56">
        <v>526.04</v>
      </c>
    </row>
    <row r="57" spans="1:2" x14ac:dyDescent="0.25">
      <c r="A57" t="s">
        <v>261</v>
      </c>
      <c r="B57">
        <v>587.23</v>
      </c>
    </row>
    <row r="58" spans="1:2" x14ac:dyDescent="0.25">
      <c r="A58" t="s">
        <v>264</v>
      </c>
      <c r="B58">
        <v>629.41</v>
      </c>
    </row>
    <row r="59" spans="1:2" x14ac:dyDescent="0.25">
      <c r="A59" t="s">
        <v>1192</v>
      </c>
      <c r="B59">
        <v>862.51</v>
      </c>
    </row>
    <row r="60" spans="1:2" x14ac:dyDescent="0.25">
      <c r="A60" t="s">
        <v>1193</v>
      </c>
      <c r="B60">
        <v>1326.24</v>
      </c>
    </row>
    <row r="61" spans="1:2" x14ac:dyDescent="0.25">
      <c r="A61" t="s">
        <v>267</v>
      </c>
      <c r="B61">
        <v>468.03</v>
      </c>
    </row>
    <row r="62" spans="1:2" x14ac:dyDescent="0.25">
      <c r="A62" t="s">
        <v>270</v>
      </c>
      <c r="B62">
        <v>548.67999999999995</v>
      </c>
    </row>
    <row r="63" spans="1:2" x14ac:dyDescent="0.25">
      <c r="A63" t="s">
        <v>273</v>
      </c>
      <c r="B63">
        <v>629.38</v>
      </c>
    </row>
    <row r="64" spans="1:2" x14ac:dyDescent="0.25">
      <c r="A64" t="s">
        <v>276</v>
      </c>
      <c r="B64">
        <v>708.08</v>
      </c>
    </row>
    <row r="65" spans="1:2" x14ac:dyDescent="0.25">
      <c r="A65" t="s">
        <v>279</v>
      </c>
      <c r="B65">
        <v>790.42</v>
      </c>
    </row>
    <row r="66" spans="1:2" x14ac:dyDescent="0.25">
      <c r="A66" t="s">
        <v>282</v>
      </c>
      <c r="B66">
        <v>847.25</v>
      </c>
    </row>
    <row r="67" spans="1:2" x14ac:dyDescent="0.25">
      <c r="A67" t="s">
        <v>286</v>
      </c>
      <c r="B67">
        <v>183.28</v>
      </c>
    </row>
    <row r="68" spans="1:2" x14ac:dyDescent="0.25">
      <c r="A68" t="s">
        <v>289</v>
      </c>
      <c r="B68">
        <v>224.77</v>
      </c>
    </row>
    <row r="69" spans="1:2" x14ac:dyDescent="0.25">
      <c r="A69" t="s">
        <v>292</v>
      </c>
      <c r="B69">
        <v>262.72000000000003</v>
      </c>
    </row>
    <row r="70" spans="1:2" x14ac:dyDescent="0.25">
      <c r="A70" t="s">
        <v>295</v>
      </c>
      <c r="B70">
        <v>303.52999999999997</v>
      </c>
    </row>
    <row r="71" spans="1:2" x14ac:dyDescent="0.25">
      <c r="A71" t="s">
        <v>298</v>
      </c>
      <c r="B71">
        <v>354.16</v>
      </c>
    </row>
    <row r="72" spans="1:2" x14ac:dyDescent="0.25">
      <c r="A72" t="s">
        <v>301</v>
      </c>
      <c r="B72">
        <v>399.46</v>
      </c>
    </row>
    <row r="73" spans="1:2" x14ac:dyDescent="0.25">
      <c r="A73" t="s">
        <v>304</v>
      </c>
      <c r="B73">
        <v>416.68</v>
      </c>
    </row>
    <row r="74" spans="1:2" x14ac:dyDescent="0.25">
      <c r="A74" t="s">
        <v>307</v>
      </c>
      <c r="B74">
        <v>471.14</v>
      </c>
    </row>
    <row r="75" spans="1:2" x14ac:dyDescent="0.25">
      <c r="A75" t="s">
        <v>1200</v>
      </c>
      <c r="B75">
        <v>645.63</v>
      </c>
    </row>
    <row r="76" spans="1:2" x14ac:dyDescent="0.25">
      <c r="A76" t="s">
        <v>1201</v>
      </c>
      <c r="B76">
        <v>922.74</v>
      </c>
    </row>
    <row r="77" spans="1:2" x14ac:dyDescent="0.25">
      <c r="A77" t="s">
        <v>310</v>
      </c>
      <c r="B77">
        <v>213.14</v>
      </c>
    </row>
    <row r="78" spans="1:2" x14ac:dyDescent="0.25">
      <c r="A78" t="s">
        <v>313</v>
      </c>
      <c r="B78">
        <v>241.07</v>
      </c>
    </row>
    <row r="79" spans="1:2" x14ac:dyDescent="0.25">
      <c r="A79" t="s">
        <v>316</v>
      </c>
      <c r="B79">
        <v>289.27</v>
      </c>
    </row>
    <row r="80" spans="1:2" x14ac:dyDescent="0.25">
      <c r="A80" t="s">
        <v>319</v>
      </c>
      <c r="B80">
        <v>342.28</v>
      </c>
    </row>
    <row r="81" spans="1:2" x14ac:dyDescent="0.25">
      <c r="A81" t="s">
        <v>322</v>
      </c>
      <c r="B81">
        <v>390.54</v>
      </c>
    </row>
    <row r="82" spans="1:2" x14ac:dyDescent="0.25">
      <c r="A82" t="s">
        <v>325</v>
      </c>
      <c r="B82">
        <v>436.2</v>
      </c>
    </row>
    <row r="83" spans="1:2" x14ac:dyDescent="0.25">
      <c r="A83" t="s">
        <v>328</v>
      </c>
      <c r="B83">
        <v>482.12</v>
      </c>
    </row>
    <row r="84" spans="1:2" x14ac:dyDescent="0.25">
      <c r="A84" t="s">
        <v>331</v>
      </c>
      <c r="B84">
        <v>530.32000000000005</v>
      </c>
    </row>
    <row r="85" spans="1:2" x14ac:dyDescent="0.25">
      <c r="A85" t="s">
        <v>1202</v>
      </c>
      <c r="B85">
        <v>733.86</v>
      </c>
    </row>
    <row r="86" spans="1:2" x14ac:dyDescent="0.25">
      <c r="A86" t="s">
        <v>1203</v>
      </c>
      <c r="B86">
        <v>1117.45</v>
      </c>
    </row>
    <row r="87" spans="1:2" x14ac:dyDescent="0.25">
      <c r="A87" t="s">
        <v>334</v>
      </c>
      <c r="B87">
        <v>275.08999999999997</v>
      </c>
    </row>
    <row r="88" spans="1:2" x14ac:dyDescent="0.25">
      <c r="A88" t="s">
        <v>337</v>
      </c>
      <c r="B88">
        <v>312.62</v>
      </c>
    </row>
    <row r="89" spans="1:2" x14ac:dyDescent="0.25">
      <c r="A89" t="s">
        <v>340</v>
      </c>
      <c r="B89">
        <v>375.17</v>
      </c>
    </row>
    <row r="90" spans="1:2" x14ac:dyDescent="0.25">
      <c r="A90" t="s">
        <v>343</v>
      </c>
      <c r="B90">
        <v>443.96</v>
      </c>
    </row>
    <row r="91" spans="1:2" x14ac:dyDescent="0.25">
      <c r="A91" t="s">
        <v>346</v>
      </c>
      <c r="B91">
        <v>506.49</v>
      </c>
    </row>
    <row r="92" spans="1:2" x14ac:dyDescent="0.25">
      <c r="A92" t="s">
        <v>349</v>
      </c>
      <c r="B92">
        <v>562.78</v>
      </c>
    </row>
    <row r="93" spans="1:2" x14ac:dyDescent="0.25">
      <c r="A93" t="s">
        <v>352</v>
      </c>
      <c r="B93">
        <v>626.72</v>
      </c>
    </row>
    <row r="94" spans="1:2" x14ac:dyDescent="0.25">
      <c r="A94" t="s">
        <v>355</v>
      </c>
      <c r="B94">
        <v>687.83</v>
      </c>
    </row>
    <row r="95" spans="1:2" x14ac:dyDescent="0.25">
      <c r="A95" s="162" t="s">
        <v>1204</v>
      </c>
      <c r="B95">
        <v>951.27</v>
      </c>
    </row>
    <row r="96" spans="1:2" x14ac:dyDescent="0.25">
      <c r="A96" t="s">
        <v>1205</v>
      </c>
      <c r="B96">
        <v>1448.51</v>
      </c>
    </row>
    <row r="97" spans="1:2" x14ac:dyDescent="0.25">
      <c r="A97" t="s">
        <v>358</v>
      </c>
      <c r="B97">
        <v>504.98</v>
      </c>
    </row>
    <row r="98" spans="1:2" x14ac:dyDescent="0.25">
      <c r="A98" t="s">
        <v>361</v>
      </c>
      <c r="B98">
        <v>597.62</v>
      </c>
    </row>
    <row r="99" spans="1:2" x14ac:dyDescent="0.25">
      <c r="A99" t="s">
        <v>364</v>
      </c>
      <c r="B99">
        <v>681.77</v>
      </c>
    </row>
    <row r="100" spans="1:2" x14ac:dyDescent="0.25">
      <c r="A100" t="s">
        <v>367</v>
      </c>
      <c r="B100">
        <v>757.5</v>
      </c>
    </row>
    <row r="101" spans="1:2" x14ac:dyDescent="0.25">
      <c r="A101" t="s">
        <v>370</v>
      </c>
      <c r="B101">
        <v>841.68</v>
      </c>
    </row>
    <row r="102" spans="1:2" x14ac:dyDescent="0.25">
      <c r="A102" t="s">
        <v>373</v>
      </c>
      <c r="B102">
        <v>925.84</v>
      </c>
    </row>
    <row r="103" spans="1:2" x14ac:dyDescent="0.25">
      <c r="A103" t="s">
        <v>453</v>
      </c>
      <c r="B103">
        <v>212.72</v>
      </c>
    </row>
    <row r="104" spans="1:2" x14ac:dyDescent="0.25">
      <c r="A104" t="s">
        <v>454</v>
      </c>
      <c r="B104">
        <v>263.27999999999997</v>
      </c>
    </row>
    <row r="105" spans="1:2" x14ac:dyDescent="0.25">
      <c r="A105" t="s">
        <v>455</v>
      </c>
      <c r="B105">
        <v>310.12</v>
      </c>
    </row>
    <row r="106" spans="1:2" x14ac:dyDescent="0.25">
      <c r="A106" t="s">
        <v>456</v>
      </c>
      <c r="B106">
        <v>359.96</v>
      </c>
    </row>
    <row r="107" spans="1:2" x14ac:dyDescent="0.25">
      <c r="A107" t="s">
        <v>457</v>
      </c>
      <c r="B107">
        <v>419.98</v>
      </c>
    </row>
    <row r="108" spans="1:2" x14ac:dyDescent="0.25">
      <c r="A108" t="s">
        <v>458</v>
      </c>
      <c r="B108">
        <v>474.47</v>
      </c>
    </row>
    <row r="109" spans="1:2" x14ac:dyDescent="0.25">
      <c r="A109" t="s">
        <v>459</v>
      </c>
      <c r="B109">
        <v>499.77</v>
      </c>
    </row>
    <row r="110" spans="1:2" x14ac:dyDescent="0.25">
      <c r="A110" t="s">
        <v>460</v>
      </c>
      <c r="B110">
        <v>563.76</v>
      </c>
    </row>
    <row r="111" spans="1:2" x14ac:dyDescent="0.25">
      <c r="A111" t="s">
        <v>385</v>
      </c>
      <c r="B111">
        <v>243.79</v>
      </c>
    </row>
    <row r="112" spans="1:2" x14ac:dyDescent="0.25">
      <c r="A112" t="s">
        <v>388</v>
      </c>
      <c r="B112">
        <v>280.22000000000003</v>
      </c>
    </row>
    <row r="113" spans="1:2" x14ac:dyDescent="0.25">
      <c r="A113" t="s">
        <v>391</v>
      </c>
      <c r="B113">
        <v>337.76</v>
      </c>
    </row>
    <row r="114" spans="1:2" x14ac:dyDescent="0.25">
      <c r="A114" t="s">
        <v>394</v>
      </c>
      <c r="B114">
        <v>400.24</v>
      </c>
    </row>
    <row r="115" spans="1:2" x14ac:dyDescent="0.25">
      <c r="A115" t="s">
        <v>397</v>
      </c>
      <c r="B115">
        <v>457.83</v>
      </c>
    </row>
    <row r="116" spans="1:2" x14ac:dyDescent="0.25">
      <c r="A116" t="s">
        <v>400</v>
      </c>
      <c r="B116">
        <v>512.71</v>
      </c>
    </row>
    <row r="117" spans="1:2" x14ac:dyDescent="0.25">
      <c r="A117" t="s">
        <v>403</v>
      </c>
      <c r="B117">
        <v>567.80999999999995</v>
      </c>
    </row>
    <row r="118" spans="1:2" x14ac:dyDescent="0.25">
      <c r="A118" t="s">
        <v>406</v>
      </c>
      <c r="B118">
        <v>625.33000000000004</v>
      </c>
    </row>
    <row r="119" spans="1:2" x14ac:dyDescent="0.25">
      <c r="A119" t="s">
        <v>408</v>
      </c>
      <c r="B119">
        <v>310.42</v>
      </c>
    </row>
    <row r="120" spans="1:2" x14ac:dyDescent="0.25">
      <c r="A120" t="s">
        <v>411</v>
      </c>
      <c r="B120">
        <v>357.54</v>
      </c>
    </row>
    <row r="121" spans="1:2" x14ac:dyDescent="0.25">
      <c r="A121" t="s">
        <v>414</v>
      </c>
      <c r="B121">
        <v>430.7</v>
      </c>
    </row>
    <row r="122" spans="1:2" x14ac:dyDescent="0.25">
      <c r="A122" t="s">
        <v>417</v>
      </c>
      <c r="B122">
        <v>510.33</v>
      </c>
    </row>
    <row r="123" spans="1:2" x14ac:dyDescent="0.25">
      <c r="A123" t="s">
        <v>420</v>
      </c>
      <c r="B123">
        <v>583.44000000000005</v>
      </c>
    </row>
    <row r="124" spans="1:2" x14ac:dyDescent="0.25">
      <c r="A124" t="s">
        <v>423</v>
      </c>
      <c r="B124">
        <v>650.09</v>
      </c>
    </row>
    <row r="125" spans="1:2" x14ac:dyDescent="0.25">
      <c r="A125" t="s">
        <v>426</v>
      </c>
      <c r="B125">
        <v>724.72</v>
      </c>
    </row>
    <row r="126" spans="1:2" x14ac:dyDescent="0.25">
      <c r="A126" t="s">
        <v>429</v>
      </c>
      <c r="B126">
        <v>796.36</v>
      </c>
    </row>
    <row r="127" spans="1:2" x14ac:dyDescent="0.25">
      <c r="A127" t="s">
        <v>432</v>
      </c>
      <c r="B127">
        <v>566.49</v>
      </c>
    </row>
    <row r="128" spans="1:2" x14ac:dyDescent="0.25">
      <c r="A128" t="s">
        <v>435</v>
      </c>
      <c r="B128">
        <v>671.1</v>
      </c>
    </row>
    <row r="129" spans="1:2" x14ac:dyDescent="0.25">
      <c r="A129" t="s">
        <v>438</v>
      </c>
      <c r="B129">
        <v>766.86</v>
      </c>
    </row>
    <row r="130" spans="1:2" x14ac:dyDescent="0.25">
      <c r="A130" t="s">
        <v>441</v>
      </c>
      <c r="B130">
        <v>853.96</v>
      </c>
    </row>
    <row r="131" spans="1:2" x14ac:dyDescent="0.25">
      <c r="A131" t="s">
        <v>444</v>
      </c>
      <c r="B131">
        <v>949.77</v>
      </c>
    </row>
    <row r="132" spans="1:2" x14ac:dyDescent="0.25">
      <c r="A132" t="s">
        <v>447</v>
      </c>
      <c r="B132">
        <v>1045.5899999999999</v>
      </c>
    </row>
    <row r="133" spans="1:2" x14ac:dyDescent="0.25">
      <c r="A133" t="s">
        <v>953</v>
      </c>
      <c r="B133">
        <v>195.65</v>
      </c>
    </row>
    <row r="134" spans="1:2" x14ac:dyDescent="0.25">
      <c r="A134" t="s">
        <v>952</v>
      </c>
      <c r="B134">
        <v>245.28</v>
      </c>
    </row>
    <row r="135" spans="1:2" x14ac:dyDescent="0.25">
      <c r="A135" t="s">
        <v>951</v>
      </c>
      <c r="B135">
        <v>281.10000000000002</v>
      </c>
    </row>
    <row r="136" spans="1:2" x14ac:dyDescent="0.25">
      <c r="A136" t="s">
        <v>950</v>
      </c>
      <c r="B136">
        <v>324.7</v>
      </c>
    </row>
    <row r="137" spans="1:2" x14ac:dyDescent="0.25">
      <c r="A137" t="s">
        <v>949</v>
      </c>
      <c r="B137">
        <v>388.61</v>
      </c>
    </row>
    <row r="138" spans="1:2" x14ac:dyDescent="0.25">
      <c r="A138" t="s">
        <v>948</v>
      </c>
      <c r="B138">
        <v>436.19</v>
      </c>
    </row>
    <row r="139" spans="1:2" x14ac:dyDescent="0.25">
      <c r="A139" t="s">
        <v>947</v>
      </c>
      <c r="B139">
        <v>504.06</v>
      </c>
    </row>
    <row r="140" spans="1:2" x14ac:dyDescent="0.25">
      <c r="A140" t="s">
        <v>946</v>
      </c>
      <c r="B140">
        <v>750.59</v>
      </c>
    </row>
    <row r="141" spans="1:2" x14ac:dyDescent="0.25">
      <c r="A141" t="s">
        <v>945</v>
      </c>
      <c r="B141">
        <v>1166.1600000000001</v>
      </c>
    </row>
    <row r="142" spans="1:2" x14ac:dyDescent="0.25">
      <c r="A142" t="s">
        <v>1072</v>
      </c>
      <c r="B142">
        <v>226.5</v>
      </c>
    </row>
    <row r="143" spans="1:2" x14ac:dyDescent="0.25">
      <c r="A143" t="s">
        <v>1073</v>
      </c>
      <c r="B143">
        <v>270.70999999999998</v>
      </c>
    </row>
    <row r="144" spans="1:2" x14ac:dyDescent="0.25">
      <c r="A144" t="s">
        <v>1074</v>
      </c>
      <c r="B144">
        <v>314</v>
      </c>
    </row>
    <row r="145" spans="1:2" x14ac:dyDescent="0.25">
      <c r="A145" t="s">
        <v>1075</v>
      </c>
      <c r="B145">
        <v>368.12</v>
      </c>
    </row>
    <row r="146" spans="1:2" x14ac:dyDescent="0.25">
      <c r="A146" t="s">
        <v>1076</v>
      </c>
      <c r="B146">
        <v>422.31</v>
      </c>
    </row>
    <row r="147" spans="1:2" x14ac:dyDescent="0.25">
      <c r="A147" t="s">
        <v>1077</v>
      </c>
      <c r="B147">
        <v>476.29</v>
      </c>
    </row>
    <row r="148" spans="1:2" x14ac:dyDescent="0.25">
      <c r="A148" t="s">
        <v>1078</v>
      </c>
      <c r="B148">
        <v>568.47</v>
      </c>
    </row>
    <row r="149" spans="1:2" x14ac:dyDescent="0.25">
      <c r="A149" t="s">
        <v>1079</v>
      </c>
      <c r="B149">
        <v>823.09</v>
      </c>
    </row>
    <row r="150" spans="1:2" x14ac:dyDescent="0.25">
      <c r="A150" t="s">
        <v>1080</v>
      </c>
      <c r="B150">
        <v>1317.17</v>
      </c>
    </row>
    <row r="151" spans="1:2" x14ac:dyDescent="0.25">
      <c r="A151" t="s">
        <v>1081</v>
      </c>
      <c r="B151">
        <v>293.73</v>
      </c>
    </row>
    <row r="152" spans="1:2" x14ac:dyDescent="0.25">
      <c r="A152" t="s">
        <v>1082</v>
      </c>
      <c r="B152">
        <v>351.05</v>
      </c>
    </row>
    <row r="153" spans="1:2" x14ac:dyDescent="0.25">
      <c r="A153" t="s">
        <v>1083</v>
      </c>
      <c r="B153">
        <v>407.21</v>
      </c>
    </row>
    <row r="154" spans="1:2" x14ac:dyDescent="0.25">
      <c r="A154" t="s">
        <v>1084</v>
      </c>
      <c r="B154">
        <v>477.45</v>
      </c>
    </row>
    <row r="155" spans="1:2" x14ac:dyDescent="0.25">
      <c r="A155" t="s">
        <v>1085</v>
      </c>
      <c r="B155">
        <v>547.66</v>
      </c>
    </row>
    <row r="156" spans="1:2" x14ac:dyDescent="0.25">
      <c r="A156" t="s">
        <v>1086</v>
      </c>
      <c r="B156">
        <v>616.15</v>
      </c>
    </row>
    <row r="157" spans="1:2" x14ac:dyDescent="0.25">
      <c r="A157" t="s">
        <v>1087</v>
      </c>
      <c r="B157">
        <v>737.23</v>
      </c>
    </row>
    <row r="158" spans="1:2" x14ac:dyDescent="0.25">
      <c r="A158" t="s">
        <v>1088</v>
      </c>
      <c r="B158">
        <v>1067.44</v>
      </c>
    </row>
    <row r="159" spans="1:2" x14ac:dyDescent="0.25">
      <c r="A159" t="s">
        <v>1089</v>
      </c>
      <c r="B159">
        <v>1615.82</v>
      </c>
    </row>
    <row r="160" spans="1:2" x14ac:dyDescent="0.25">
      <c r="A160" t="s">
        <v>1090</v>
      </c>
      <c r="B160">
        <v>214.67</v>
      </c>
    </row>
    <row r="161" spans="1:2" x14ac:dyDescent="0.25">
      <c r="A161" t="s">
        <v>1091</v>
      </c>
      <c r="B161">
        <v>263.27</v>
      </c>
    </row>
    <row r="162" spans="1:2" x14ac:dyDescent="0.25">
      <c r="A162" t="s">
        <v>1092</v>
      </c>
      <c r="B162">
        <v>307.73</v>
      </c>
    </row>
    <row r="163" spans="1:2" x14ac:dyDescent="0.25">
      <c r="A163" t="s">
        <v>1093</v>
      </c>
      <c r="B163">
        <v>355.52</v>
      </c>
    </row>
    <row r="164" spans="1:2" x14ac:dyDescent="0.25">
      <c r="A164" t="s">
        <v>1094</v>
      </c>
      <c r="B164">
        <v>414.83</v>
      </c>
    </row>
    <row r="165" spans="1:2" x14ac:dyDescent="0.25">
      <c r="A165" t="s">
        <v>1095</v>
      </c>
      <c r="B165">
        <v>467.88</v>
      </c>
    </row>
    <row r="166" spans="1:2" x14ac:dyDescent="0.25">
      <c r="A166" t="s">
        <v>1096</v>
      </c>
      <c r="B166">
        <v>551.85</v>
      </c>
    </row>
    <row r="167" spans="1:2" x14ac:dyDescent="0.25">
      <c r="A167" t="s">
        <v>1097</v>
      </c>
      <c r="B167">
        <v>799.03</v>
      </c>
    </row>
    <row r="168" spans="1:2" x14ac:dyDescent="0.25">
      <c r="A168" t="s">
        <v>1098</v>
      </c>
      <c r="B168">
        <v>1278.6500000000001</v>
      </c>
    </row>
    <row r="169" spans="1:2" x14ac:dyDescent="0.25">
      <c r="A169" t="s">
        <v>1099</v>
      </c>
      <c r="B169">
        <v>249.65</v>
      </c>
    </row>
    <row r="170" spans="1:2" x14ac:dyDescent="0.25">
      <c r="A170" t="s">
        <v>1100</v>
      </c>
      <c r="B170">
        <v>282.36</v>
      </c>
    </row>
    <row r="171" spans="1:2" x14ac:dyDescent="0.25">
      <c r="A171" t="s">
        <v>1101</v>
      </c>
      <c r="B171">
        <v>338.82</v>
      </c>
    </row>
    <row r="172" spans="1:2" x14ac:dyDescent="0.25">
      <c r="A172" t="s">
        <v>1102</v>
      </c>
      <c r="B172">
        <v>400.91</v>
      </c>
    </row>
    <row r="173" spans="1:2" x14ac:dyDescent="0.25">
      <c r="A173" t="s">
        <v>1103</v>
      </c>
      <c r="B173">
        <v>457.44</v>
      </c>
    </row>
    <row r="174" spans="1:2" x14ac:dyDescent="0.25">
      <c r="A174" t="s">
        <v>1104</v>
      </c>
      <c r="B174">
        <v>510.92</v>
      </c>
    </row>
    <row r="175" spans="1:2" x14ac:dyDescent="0.25">
      <c r="A175" t="s">
        <v>1105</v>
      </c>
      <c r="B175">
        <v>621.16</v>
      </c>
    </row>
    <row r="176" spans="1:2" x14ac:dyDescent="0.25">
      <c r="A176" t="s">
        <v>1106</v>
      </c>
      <c r="B176">
        <v>908.22</v>
      </c>
    </row>
    <row r="177" spans="1:2" x14ac:dyDescent="0.25">
      <c r="A177" t="s">
        <v>1107</v>
      </c>
      <c r="B177">
        <v>1439.27</v>
      </c>
    </row>
    <row r="178" spans="1:2" x14ac:dyDescent="0.25">
      <c r="A178" t="s">
        <v>1108</v>
      </c>
      <c r="B178">
        <v>322.20999999999998</v>
      </c>
    </row>
    <row r="179" spans="1:2" x14ac:dyDescent="0.25">
      <c r="A179" t="s">
        <v>1109</v>
      </c>
      <c r="B179">
        <v>366.18</v>
      </c>
    </row>
    <row r="180" spans="1:2" x14ac:dyDescent="0.25">
      <c r="A180" t="s">
        <v>1110</v>
      </c>
      <c r="B180">
        <v>439.43</v>
      </c>
    </row>
    <row r="181" spans="1:2" x14ac:dyDescent="0.25">
      <c r="A181" t="s">
        <v>1111</v>
      </c>
      <c r="B181">
        <v>520.01</v>
      </c>
    </row>
    <row r="182" spans="1:2" x14ac:dyDescent="0.25">
      <c r="A182" t="s">
        <v>1112</v>
      </c>
      <c r="B182">
        <v>593.25</v>
      </c>
    </row>
    <row r="183" spans="1:2" x14ac:dyDescent="0.25">
      <c r="A183" t="s">
        <v>1113</v>
      </c>
      <c r="B183">
        <v>659.18</v>
      </c>
    </row>
    <row r="184" spans="1:2" x14ac:dyDescent="0.25">
      <c r="A184" t="s">
        <v>1114</v>
      </c>
      <c r="B184">
        <v>805.65</v>
      </c>
    </row>
    <row r="185" spans="1:2" x14ac:dyDescent="0.25">
      <c r="A185" t="s">
        <v>1115</v>
      </c>
      <c r="B185">
        <v>1114.22</v>
      </c>
    </row>
    <row r="186" spans="1:2" x14ac:dyDescent="0.25">
      <c r="A186" t="s">
        <v>1116</v>
      </c>
      <c r="B186">
        <v>1765.74</v>
      </c>
    </row>
    <row r="187" spans="1:2" x14ac:dyDescent="0.25">
      <c r="A187" t="s">
        <v>14</v>
      </c>
      <c r="B187">
        <v>154.97</v>
      </c>
    </row>
    <row r="188" spans="1:2" x14ac:dyDescent="0.25">
      <c r="A188" t="s">
        <v>16</v>
      </c>
      <c r="B188">
        <v>210.7</v>
      </c>
    </row>
    <row r="189" spans="1:2" x14ac:dyDescent="0.25">
      <c r="A189" t="s">
        <v>461</v>
      </c>
      <c r="B189">
        <v>250.44</v>
      </c>
    </row>
    <row r="190" spans="1:2" x14ac:dyDescent="0.25">
      <c r="A190" t="s">
        <v>18</v>
      </c>
      <c r="B190">
        <v>274.13</v>
      </c>
    </row>
    <row r="191" spans="1:2" x14ac:dyDescent="0.25">
      <c r="A191" t="s">
        <v>20</v>
      </c>
      <c r="B191">
        <v>370.88</v>
      </c>
    </row>
    <row r="192" spans="1:2" x14ac:dyDescent="0.25">
      <c r="A192" t="s">
        <v>742</v>
      </c>
      <c r="B192">
        <v>537.05999999999995</v>
      </c>
    </row>
    <row r="193" spans="1:2" x14ac:dyDescent="0.25">
      <c r="A193" t="s">
        <v>743</v>
      </c>
      <c r="B193">
        <v>807.8</v>
      </c>
    </row>
    <row r="194" spans="1:2" x14ac:dyDescent="0.25">
      <c r="A194" t="s">
        <v>22</v>
      </c>
      <c r="B194">
        <v>162.77000000000001</v>
      </c>
    </row>
    <row r="195" spans="1:2" x14ac:dyDescent="0.25">
      <c r="A195" t="s">
        <v>24</v>
      </c>
      <c r="B195">
        <v>219.3</v>
      </c>
    </row>
    <row r="196" spans="1:2" x14ac:dyDescent="0.25">
      <c r="A196" t="s">
        <v>462</v>
      </c>
      <c r="B196">
        <v>261.44</v>
      </c>
    </row>
    <row r="197" spans="1:2" x14ac:dyDescent="0.25">
      <c r="A197" t="s">
        <v>26</v>
      </c>
      <c r="B197">
        <v>283.8</v>
      </c>
    </row>
    <row r="198" spans="1:2" x14ac:dyDescent="0.25">
      <c r="A198" t="s">
        <v>28</v>
      </c>
      <c r="B198">
        <v>382.7</v>
      </c>
    </row>
    <row r="199" spans="1:2" x14ac:dyDescent="0.25">
      <c r="A199" t="s">
        <v>744</v>
      </c>
      <c r="B199">
        <v>557.52</v>
      </c>
    </row>
    <row r="200" spans="1:2" x14ac:dyDescent="0.25">
      <c r="A200" t="s">
        <v>745</v>
      </c>
      <c r="B200">
        <v>844.76</v>
      </c>
    </row>
    <row r="201" spans="1:2" x14ac:dyDescent="0.25">
      <c r="A201" t="s">
        <v>30</v>
      </c>
      <c r="B201">
        <v>174.97</v>
      </c>
    </row>
    <row r="202" spans="1:2" x14ac:dyDescent="0.25">
      <c r="A202" t="s">
        <v>32</v>
      </c>
      <c r="B202">
        <v>231.13</v>
      </c>
    </row>
    <row r="203" spans="1:2" x14ac:dyDescent="0.25">
      <c r="A203" t="s">
        <v>463</v>
      </c>
      <c r="B203">
        <v>277.86</v>
      </c>
    </row>
    <row r="204" spans="1:2" x14ac:dyDescent="0.25">
      <c r="A204" t="s">
        <v>34</v>
      </c>
      <c r="B204">
        <v>299.93</v>
      </c>
    </row>
    <row r="205" spans="1:2" x14ac:dyDescent="0.25">
      <c r="A205" t="s">
        <v>36</v>
      </c>
      <c r="B205">
        <v>404.2</v>
      </c>
    </row>
    <row r="206" spans="1:2" x14ac:dyDescent="0.25">
      <c r="A206" t="s">
        <v>746</v>
      </c>
      <c r="B206">
        <v>586.87</v>
      </c>
    </row>
    <row r="207" spans="1:2" x14ac:dyDescent="0.25">
      <c r="A207" t="s">
        <v>747</v>
      </c>
      <c r="B207">
        <v>879.06</v>
      </c>
    </row>
    <row r="208" spans="1:2" x14ac:dyDescent="0.25">
      <c r="A208" t="s">
        <v>38</v>
      </c>
      <c r="B208">
        <v>189.18</v>
      </c>
    </row>
    <row r="209" spans="1:2" x14ac:dyDescent="0.25">
      <c r="A209" t="s">
        <v>40</v>
      </c>
      <c r="B209">
        <v>253.7</v>
      </c>
    </row>
    <row r="210" spans="1:2" x14ac:dyDescent="0.25">
      <c r="A210" t="s">
        <v>464</v>
      </c>
      <c r="B210">
        <v>297.45</v>
      </c>
    </row>
    <row r="211" spans="1:2" x14ac:dyDescent="0.25">
      <c r="A211" t="s">
        <v>42</v>
      </c>
      <c r="B211">
        <v>331.1</v>
      </c>
    </row>
    <row r="212" spans="1:2" x14ac:dyDescent="0.25">
      <c r="A212" t="s">
        <v>44</v>
      </c>
      <c r="B212">
        <v>436.05</v>
      </c>
    </row>
    <row r="213" spans="1:2" x14ac:dyDescent="0.25">
      <c r="A213" t="s">
        <v>748</v>
      </c>
      <c r="B213">
        <v>609.32000000000005</v>
      </c>
    </row>
    <row r="214" spans="1:2" x14ac:dyDescent="0.25">
      <c r="A214" t="s">
        <v>749</v>
      </c>
      <c r="B214">
        <v>1363.98</v>
      </c>
    </row>
    <row r="215" spans="1:2" x14ac:dyDescent="0.25">
      <c r="A215" t="s">
        <v>47</v>
      </c>
      <c r="B215">
        <v>165.86</v>
      </c>
    </row>
    <row r="216" spans="1:2" x14ac:dyDescent="0.25">
      <c r="A216" t="s">
        <v>49</v>
      </c>
      <c r="B216">
        <v>225.74</v>
      </c>
    </row>
    <row r="217" spans="1:2" x14ac:dyDescent="0.25">
      <c r="A217" t="s">
        <v>788</v>
      </c>
      <c r="B217">
        <v>270.44</v>
      </c>
    </row>
    <row r="218" spans="1:2" x14ac:dyDescent="0.25">
      <c r="A218" t="s">
        <v>51</v>
      </c>
      <c r="B218">
        <v>284.13</v>
      </c>
    </row>
    <row r="219" spans="1:2" x14ac:dyDescent="0.25">
      <c r="A219" t="s">
        <v>730</v>
      </c>
      <c r="B219">
        <v>393.89</v>
      </c>
    </row>
    <row r="220" spans="1:2" x14ac:dyDescent="0.25">
      <c r="A220" t="s">
        <v>750</v>
      </c>
      <c r="B220">
        <v>560.91999999999996</v>
      </c>
    </row>
    <row r="221" spans="1:2" x14ac:dyDescent="0.25">
      <c r="A221" t="s">
        <v>751</v>
      </c>
      <c r="B221">
        <v>844.76</v>
      </c>
    </row>
    <row r="222" spans="1:2" x14ac:dyDescent="0.25">
      <c r="A222" t="s">
        <v>54</v>
      </c>
      <c r="B222">
        <v>173.99</v>
      </c>
    </row>
    <row r="223" spans="1:2" x14ac:dyDescent="0.25">
      <c r="A223" t="s">
        <v>56</v>
      </c>
      <c r="B223">
        <v>235.83</v>
      </c>
    </row>
    <row r="224" spans="1:2" x14ac:dyDescent="0.25">
      <c r="A224" t="s">
        <v>465</v>
      </c>
      <c r="B224">
        <v>281.44</v>
      </c>
    </row>
    <row r="225" spans="1:2" x14ac:dyDescent="0.25">
      <c r="A225" t="s">
        <v>58</v>
      </c>
      <c r="B225">
        <v>296.11</v>
      </c>
    </row>
    <row r="226" spans="1:2" x14ac:dyDescent="0.25">
      <c r="A226" t="s">
        <v>60</v>
      </c>
      <c r="B226">
        <v>409.55</v>
      </c>
    </row>
    <row r="227" spans="1:2" x14ac:dyDescent="0.25">
      <c r="A227" t="s">
        <v>752</v>
      </c>
      <c r="B227">
        <v>582.21</v>
      </c>
    </row>
    <row r="228" spans="1:2" x14ac:dyDescent="0.25">
      <c r="A228" t="s">
        <v>753</v>
      </c>
      <c r="B228">
        <v>875.63</v>
      </c>
    </row>
    <row r="229" spans="1:2" x14ac:dyDescent="0.25">
      <c r="A229" t="s">
        <v>62</v>
      </c>
      <c r="B229">
        <v>186.64</v>
      </c>
    </row>
    <row r="230" spans="1:2" x14ac:dyDescent="0.25">
      <c r="A230" t="s">
        <v>64</v>
      </c>
      <c r="B230">
        <v>251.02</v>
      </c>
    </row>
    <row r="231" spans="1:2" x14ac:dyDescent="0.25">
      <c r="A231" t="s">
        <v>466</v>
      </c>
      <c r="B231">
        <v>307.86</v>
      </c>
    </row>
    <row r="232" spans="1:2" x14ac:dyDescent="0.25">
      <c r="A232" t="s">
        <v>66</v>
      </c>
      <c r="B232">
        <v>313.82</v>
      </c>
    </row>
    <row r="233" spans="1:2" x14ac:dyDescent="0.25">
      <c r="A233" t="s">
        <v>68</v>
      </c>
      <c r="B233">
        <v>432.06</v>
      </c>
    </row>
    <row r="234" spans="1:2" x14ac:dyDescent="0.25">
      <c r="A234" t="s">
        <v>754</v>
      </c>
      <c r="B234">
        <v>612.04999999999995</v>
      </c>
    </row>
    <row r="235" spans="1:2" x14ac:dyDescent="0.25">
      <c r="A235" t="s">
        <v>755</v>
      </c>
      <c r="B235">
        <v>921.22</v>
      </c>
    </row>
    <row r="236" spans="1:2" x14ac:dyDescent="0.25">
      <c r="A236" t="s">
        <v>70</v>
      </c>
      <c r="B236">
        <v>197.5</v>
      </c>
    </row>
    <row r="237" spans="1:2" x14ac:dyDescent="0.25">
      <c r="A237" t="s">
        <v>72</v>
      </c>
      <c r="B237">
        <v>271.11</v>
      </c>
    </row>
    <row r="238" spans="1:2" x14ac:dyDescent="0.25">
      <c r="A238" t="s">
        <v>467</v>
      </c>
      <c r="B238">
        <v>327.45</v>
      </c>
    </row>
    <row r="239" spans="1:2" x14ac:dyDescent="0.25">
      <c r="A239" t="s">
        <v>74</v>
      </c>
      <c r="B239">
        <v>362.18</v>
      </c>
    </row>
    <row r="240" spans="1:2" x14ac:dyDescent="0.25">
      <c r="A240" t="s">
        <v>76</v>
      </c>
      <c r="B240">
        <v>462.51</v>
      </c>
    </row>
    <row r="241" spans="1:2" x14ac:dyDescent="0.25">
      <c r="A241" t="s">
        <v>756</v>
      </c>
      <c r="B241">
        <v>654.79999999999995</v>
      </c>
    </row>
    <row r="242" spans="1:2" x14ac:dyDescent="0.25">
      <c r="A242" t="s">
        <v>757</v>
      </c>
      <c r="B242">
        <v>982.26</v>
      </c>
    </row>
    <row r="243" spans="1:2" x14ac:dyDescent="0.25">
      <c r="A243" t="s">
        <v>1015</v>
      </c>
      <c r="B243">
        <v>235.92</v>
      </c>
    </row>
    <row r="244" spans="1:2" x14ac:dyDescent="0.25">
      <c r="A244" t="s">
        <v>977</v>
      </c>
      <c r="B244">
        <v>327.06</v>
      </c>
    </row>
    <row r="245" spans="1:2" x14ac:dyDescent="0.25">
      <c r="A245" t="s">
        <v>978</v>
      </c>
      <c r="B245">
        <v>383.42</v>
      </c>
    </row>
    <row r="246" spans="1:2" x14ac:dyDescent="0.25">
      <c r="A246" t="s">
        <v>979</v>
      </c>
      <c r="B246">
        <v>439.87</v>
      </c>
    </row>
    <row r="247" spans="1:2" x14ac:dyDescent="0.25">
      <c r="A247" t="s">
        <v>980</v>
      </c>
      <c r="B247">
        <v>592.1</v>
      </c>
    </row>
    <row r="248" spans="1:2" x14ac:dyDescent="0.25">
      <c r="A248" t="s">
        <v>981</v>
      </c>
      <c r="B248">
        <v>792.82</v>
      </c>
    </row>
    <row r="249" spans="1:2" x14ac:dyDescent="0.25">
      <c r="A249" t="s">
        <v>982</v>
      </c>
      <c r="B249">
        <v>1231.57</v>
      </c>
    </row>
    <row r="250" spans="1:2" x14ac:dyDescent="0.25">
      <c r="A250" t="s">
        <v>976</v>
      </c>
      <c r="B250">
        <v>305.94</v>
      </c>
    </row>
    <row r="251" spans="1:2" x14ac:dyDescent="0.25">
      <c r="A251" t="s">
        <v>983</v>
      </c>
      <c r="B251">
        <v>424.15</v>
      </c>
    </row>
    <row r="252" spans="1:2" x14ac:dyDescent="0.25">
      <c r="A252" t="s">
        <v>984</v>
      </c>
      <c r="B252">
        <v>497.3</v>
      </c>
    </row>
    <row r="253" spans="1:2" x14ac:dyDescent="0.25">
      <c r="A253" t="s">
        <v>985</v>
      </c>
      <c r="B253">
        <v>570.44000000000005</v>
      </c>
    </row>
    <row r="254" spans="1:2" x14ac:dyDescent="0.25">
      <c r="A254" t="s">
        <v>986</v>
      </c>
      <c r="B254">
        <v>767.88</v>
      </c>
    </row>
    <row r="255" spans="1:2" x14ac:dyDescent="0.25">
      <c r="A255" t="s">
        <v>987</v>
      </c>
      <c r="B255">
        <v>1028.19</v>
      </c>
    </row>
    <row r="256" spans="1:2" x14ac:dyDescent="0.25">
      <c r="A256" t="s">
        <v>1021</v>
      </c>
      <c r="B256">
        <v>1597.19</v>
      </c>
    </row>
    <row r="257" spans="1:2" x14ac:dyDescent="0.25">
      <c r="A257" t="s">
        <v>1212</v>
      </c>
      <c r="B257">
        <v>174.06</v>
      </c>
    </row>
    <row r="258" spans="1:2" x14ac:dyDescent="0.25">
      <c r="A258" t="s">
        <v>702</v>
      </c>
      <c r="B258">
        <v>252.36</v>
      </c>
    </row>
    <row r="259" spans="1:2" x14ac:dyDescent="0.25">
      <c r="A259" t="s">
        <v>1213</v>
      </c>
      <c r="B259">
        <v>274.98</v>
      </c>
    </row>
    <row r="260" spans="1:2" x14ac:dyDescent="0.25">
      <c r="A260" t="s">
        <v>711</v>
      </c>
      <c r="B260">
        <v>310.74</v>
      </c>
    </row>
    <row r="261" spans="1:2" x14ac:dyDescent="0.25">
      <c r="A261" t="s">
        <v>844</v>
      </c>
      <c r="B261">
        <v>420.51</v>
      </c>
    </row>
    <row r="262" spans="1:2" x14ac:dyDescent="0.25">
      <c r="A262" t="s">
        <v>1214</v>
      </c>
      <c r="B262">
        <v>577.41</v>
      </c>
    </row>
    <row r="263" spans="1:2" x14ac:dyDescent="0.25">
      <c r="A263" t="s">
        <v>1215</v>
      </c>
      <c r="B263">
        <v>877.45</v>
      </c>
    </row>
    <row r="264" spans="1:2" x14ac:dyDescent="0.25">
      <c r="A264" t="s">
        <v>1216</v>
      </c>
      <c r="B264">
        <v>182.18</v>
      </c>
    </row>
    <row r="265" spans="1:2" x14ac:dyDescent="0.25">
      <c r="A265" t="s">
        <v>703</v>
      </c>
      <c r="B265">
        <v>262.45</v>
      </c>
    </row>
    <row r="266" spans="1:2" x14ac:dyDescent="0.25">
      <c r="A266" t="s">
        <v>1217</v>
      </c>
      <c r="B266">
        <v>285.60000000000002</v>
      </c>
    </row>
    <row r="267" spans="1:2" x14ac:dyDescent="0.25">
      <c r="A267" t="s">
        <v>704</v>
      </c>
      <c r="B267">
        <v>322.73</v>
      </c>
    </row>
    <row r="268" spans="1:2" x14ac:dyDescent="0.25">
      <c r="A268" t="s">
        <v>705</v>
      </c>
      <c r="B268">
        <v>436.16</v>
      </c>
    </row>
    <row r="269" spans="1:2" x14ac:dyDescent="0.25">
      <c r="A269" t="s">
        <v>1218</v>
      </c>
      <c r="B269">
        <v>598.16</v>
      </c>
    </row>
    <row r="270" spans="1:2" x14ac:dyDescent="0.25">
      <c r="A270" t="s">
        <v>1219</v>
      </c>
      <c r="B270">
        <v>907.79</v>
      </c>
    </row>
    <row r="271" spans="1:2" x14ac:dyDescent="0.25">
      <c r="A271" t="s">
        <v>1220</v>
      </c>
      <c r="B271">
        <v>191.5</v>
      </c>
    </row>
    <row r="272" spans="1:2" x14ac:dyDescent="0.25">
      <c r="A272" t="s">
        <v>706</v>
      </c>
      <c r="B272">
        <v>277.64</v>
      </c>
    </row>
    <row r="273" spans="1:2" x14ac:dyDescent="0.25">
      <c r="A273" t="s">
        <v>1221</v>
      </c>
      <c r="B273">
        <v>301.3</v>
      </c>
    </row>
    <row r="274" spans="1:2" x14ac:dyDescent="0.25">
      <c r="A274" t="s">
        <v>707</v>
      </c>
      <c r="B274">
        <v>340.46</v>
      </c>
    </row>
    <row r="275" spans="1:2" x14ac:dyDescent="0.25">
      <c r="A275" t="s">
        <v>708</v>
      </c>
      <c r="B275">
        <v>458.66</v>
      </c>
    </row>
    <row r="276" spans="1:2" x14ac:dyDescent="0.25">
      <c r="A276" t="s">
        <v>1222</v>
      </c>
      <c r="B276">
        <v>626.55999999999995</v>
      </c>
    </row>
    <row r="277" spans="1:2" x14ac:dyDescent="0.25">
      <c r="A277" t="s">
        <v>1223</v>
      </c>
      <c r="B277">
        <v>951.63</v>
      </c>
    </row>
    <row r="278" spans="1:2" x14ac:dyDescent="0.25">
      <c r="A278" t="s">
        <v>1224</v>
      </c>
      <c r="B278">
        <v>239.64</v>
      </c>
    </row>
    <row r="279" spans="1:2" x14ac:dyDescent="0.25">
      <c r="A279" t="s">
        <v>709</v>
      </c>
      <c r="B279">
        <v>297.73</v>
      </c>
    </row>
    <row r="280" spans="1:2" x14ac:dyDescent="0.25">
      <c r="A280" t="s">
        <v>1225</v>
      </c>
      <c r="B280">
        <v>347.87</v>
      </c>
    </row>
    <row r="281" spans="1:2" x14ac:dyDescent="0.25">
      <c r="A281" t="s">
        <v>710</v>
      </c>
      <c r="B281">
        <v>388.8</v>
      </c>
    </row>
    <row r="282" spans="1:2" x14ac:dyDescent="0.25">
      <c r="A282" t="s">
        <v>712</v>
      </c>
      <c r="B282">
        <v>489.12</v>
      </c>
    </row>
    <row r="283" spans="1:2" x14ac:dyDescent="0.25">
      <c r="A283" t="s">
        <v>1226</v>
      </c>
      <c r="B283">
        <v>723.96</v>
      </c>
    </row>
    <row r="284" spans="1:2" x14ac:dyDescent="0.25">
      <c r="A284" t="s">
        <v>1255</v>
      </c>
      <c r="B284">
        <v>1124.5899999999999</v>
      </c>
    </row>
    <row r="285" spans="1:2" x14ac:dyDescent="0.25">
      <c r="A285" t="s">
        <v>1001</v>
      </c>
      <c r="B285">
        <v>260.02999999999997</v>
      </c>
    </row>
    <row r="286" spans="1:2" x14ac:dyDescent="0.25">
      <c r="A286" t="s">
        <v>1002</v>
      </c>
      <c r="B286">
        <v>352.91</v>
      </c>
    </row>
    <row r="287" spans="1:2" x14ac:dyDescent="0.25">
      <c r="A287" t="s">
        <v>1003</v>
      </c>
      <c r="B287">
        <v>417.58</v>
      </c>
    </row>
    <row r="288" spans="1:2" x14ac:dyDescent="0.25">
      <c r="A288" t="s">
        <v>1004</v>
      </c>
      <c r="B288">
        <v>476.46</v>
      </c>
    </row>
    <row r="289" spans="1:2" x14ac:dyDescent="0.25">
      <c r="A289" t="s">
        <v>1005</v>
      </c>
      <c r="B289">
        <v>646.99</v>
      </c>
    </row>
    <row r="290" spans="1:2" x14ac:dyDescent="0.25">
      <c r="A290" t="s">
        <v>1006</v>
      </c>
      <c r="B290">
        <v>866.32</v>
      </c>
    </row>
    <row r="291" spans="1:2" x14ac:dyDescent="0.25">
      <c r="A291" t="s">
        <v>1007</v>
      </c>
      <c r="B291">
        <v>1345.74</v>
      </c>
    </row>
    <row r="292" spans="1:2" x14ac:dyDescent="0.25">
      <c r="A292" t="s">
        <v>1008</v>
      </c>
      <c r="B292">
        <v>335.61</v>
      </c>
    </row>
    <row r="293" spans="1:2" x14ac:dyDescent="0.25">
      <c r="A293" t="s">
        <v>1009</v>
      </c>
      <c r="B293">
        <v>457.71</v>
      </c>
    </row>
    <row r="294" spans="1:2" x14ac:dyDescent="0.25">
      <c r="A294" t="s">
        <v>1010</v>
      </c>
      <c r="B294">
        <v>541.63</v>
      </c>
    </row>
    <row r="295" spans="1:2" x14ac:dyDescent="0.25">
      <c r="A295" t="s">
        <v>1011</v>
      </c>
      <c r="B295">
        <v>617.91999999999996</v>
      </c>
    </row>
    <row r="296" spans="1:2" x14ac:dyDescent="0.25">
      <c r="A296" t="s">
        <v>1012</v>
      </c>
      <c r="B296">
        <v>839.15</v>
      </c>
    </row>
    <row r="297" spans="1:2" x14ac:dyDescent="0.25">
      <c r="A297" t="s">
        <v>1013</v>
      </c>
      <c r="B297">
        <v>1123.6199999999999</v>
      </c>
    </row>
    <row r="298" spans="1:2" x14ac:dyDescent="0.25">
      <c r="A298" t="s">
        <v>1014</v>
      </c>
      <c r="B298">
        <v>1745.43</v>
      </c>
    </row>
    <row r="299" spans="1:2" x14ac:dyDescent="0.25">
      <c r="A299" t="s">
        <v>956</v>
      </c>
      <c r="B299">
        <v>317.98</v>
      </c>
    </row>
    <row r="300" spans="1:2" x14ac:dyDescent="0.25">
      <c r="A300" t="s">
        <v>957</v>
      </c>
      <c r="B300">
        <v>391.53</v>
      </c>
    </row>
    <row r="301" spans="1:2" x14ac:dyDescent="0.25">
      <c r="A301" t="s">
        <v>958</v>
      </c>
      <c r="B301">
        <v>529.84</v>
      </c>
    </row>
    <row r="302" spans="1:2" x14ac:dyDescent="0.25">
      <c r="A302" t="s">
        <v>968</v>
      </c>
      <c r="B302">
        <v>709.46</v>
      </c>
    </row>
    <row r="303" spans="1:2" x14ac:dyDescent="0.25">
      <c r="A303" t="s">
        <v>969</v>
      </c>
      <c r="B303">
        <v>1102.07</v>
      </c>
    </row>
    <row r="304" spans="1:2" x14ac:dyDescent="0.25">
      <c r="A304" t="s">
        <v>959</v>
      </c>
      <c r="B304">
        <v>330.69</v>
      </c>
    </row>
    <row r="305" spans="1:2" x14ac:dyDescent="0.25">
      <c r="A305" t="s">
        <v>960</v>
      </c>
      <c r="B305">
        <v>406.34</v>
      </c>
    </row>
    <row r="306" spans="1:2" x14ac:dyDescent="0.25">
      <c r="A306" t="s">
        <v>961</v>
      </c>
      <c r="B306">
        <v>549.55999999999995</v>
      </c>
    </row>
    <row r="307" spans="1:2" x14ac:dyDescent="0.25">
      <c r="A307" t="s">
        <v>970</v>
      </c>
      <c r="B307">
        <v>735.86</v>
      </c>
    </row>
    <row r="308" spans="1:2" x14ac:dyDescent="0.25">
      <c r="A308" t="s">
        <v>971</v>
      </c>
      <c r="B308">
        <v>1143.08</v>
      </c>
    </row>
    <row r="309" spans="1:2" x14ac:dyDescent="0.25">
      <c r="A309" t="s">
        <v>962</v>
      </c>
      <c r="B309">
        <v>349.83</v>
      </c>
    </row>
    <row r="310" spans="1:2" x14ac:dyDescent="0.25">
      <c r="A310" t="s">
        <v>963</v>
      </c>
      <c r="B310">
        <v>428.98</v>
      </c>
    </row>
    <row r="311" spans="1:2" x14ac:dyDescent="0.25">
      <c r="A311" t="s">
        <v>964</v>
      </c>
      <c r="B311">
        <v>577.91</v>
      </c>
    </row>
    <row r="312" spans="1:2" x14ac:dyDescent="0.25">
      <c r="A312" t="s">
        <v>972</v>
      </c>
      <c r="B312">
        <v>773.82</v>
      </c>
    </row>
    <row r="313" spans="1:2" x14ac:dyDescent="0.25">
      <c r="A313" t="s">
        <v>973</v>
      </c>
      <c r="B313">
        <v>1202.05</v>
      </c>
    </row>
    <row r="314" spans="1:2" x14ac:dyDescent="0.25">
      <c r="A314" t="s">
        <v>965</v>
      </c>
      <c r="B314">
        <v>375.14</v>
      </c>
    </row>
    <row r="315" spans="1:2" x14ac:dyDescent="0.25">
      <c r="A315" t="s">
        <v>966</v>
      </c>
      <c r="B315">
        <v>499.89</v>
      </c>
    </row>
    <row r="316" spans="1:2" x14ac:dyDescent="0.25">
      <c r="A316" t="s">
        <v>967</v>
      </c>
      <c r="B316">
        <v>616.29</v>
      </c>
    </row>
    <row r="317" spans="1:2" x14ac:dyDescent="0.25">
      <c r="A317" t="s">
        <v>974</v>
      </c>
      <c r="B317">
        <v>825.21</v>
      </c>
    </row>
    <row r="318" spans="1:2" x14ac:dyDescent="0.25">
      <c r="A318" t="s">
        <v>975</v>
      </c>
      <c r="B318">
        <v>1281.8800000000001</v>
      </c>
    </row>
    <row r="319" spans="1:2" x14ac:dyDescent="0.25">
      <c r="A319" t="s">
        <v>1034</v>
      </c>
      <c r="B319">
        <v>307.18</v>
      </c>
    </row>
    <row r="320" spans="1:2" x14ac:dyDescent="0.25">
      <c r="A320" t="s">
        <v>1035</v>
      </c>
      <c r="B320">
        <v>425.58</v>
      </c>
    </row>
    <row r="321" spans="1:2" x14ac:dyDescent="0.25">
      <c r="A321" t="s">
        <v>1036</v>
      </c>
      <c r="B321">
        <v>504.3</v>
      </c>
    </row>
    <row r="322" spans="1:2" x14ac:dyDescent="0.25">
      <c r="A322" t="s">
        <v>1037</v>
      </c>
      <c r="B322">
        <v>576.87</v>
      </c>
    </row>
    <row r="323" spans="1:2" x14ac:dyDescent="0.25">
      <c r="A323" t="s">
        <v>1038</v>
      </c>
      <c r="B323">
        <v>787.92</v>
      </c>
    </row>
    <row r="324" spans="1:2" x14ac:dyDescent="0.25">
      <c r="A324" t="s">
        <v>1039</v>
      </c>
      <c r="B324">
        <v>1055.03</v>
      </c>
    </row>
    <row r="325" spans="1:2" x14ac:dyDescent="0.25">
      <c r="A325" t="s">
        <v>1040</v>
      </c>
      <c r="B325">
        <v>1638.87</v>
      </c>
    </row>
    <row r="326" spans="1:2" x14ac:dyDescent="0.25">
      <c r="A326" t="s">
        <v>1041</v>
      </c>
      <c r="B326">
        <v>391.13</v>
      </c>
    </row>
    <row r="327" spans="1:2" x14ac:dyDescent="0.25">
      <c r="A327" t="s">
        <v>1042</v>
      </c>
      <c r="B327">
        <v>542.67999999999995</v>
      </c>
    </row>
    <row r="328" spans="1:2" x14ac:dyDescent="0.25">
      <c r="A328" t="s">
        <v>1043</v>
      </c>
      <c r="B328">
        <v>643.02</v>
      </c>
    </row>
    <row r="329" spans="1:2" x14ac:dyDescent="0.25">
      <c r="A329" t="s">
        <v>1044</v>
      </c>
      <c r="B329">
        <v>735.13</v>
      </c>
    </row>
    <row r="330" spans="1:2" x14ac:dyDescent="0.25">
      <c r="A330" t="s">
        <v>1045</v>
      </c>
      <c r="B330">
        <v>1003.41</v>
      </c>
    </row>
    <row r="331" spans="1:2" x14ac:dyDescent="0.25">
      <c r="A331" t="s">
        <v>1046</v>
      </c>
      <c r="B331">
        <v>1343.57</v>
      </c>
    </row>
    <row r="332" spans="1:2" x14ac:dyDescent="0.25">
      <c r="A332" t="s">
        <v>1047</v>
      </c>
      <c r="B332">
        <v>2087.09</v>
      </c>
    </row>
    <row r="333" spans="1:2" x14ac:dyDescent="0.25">
      <c r="A333" t="s">
        <v>939</v>
      </c>
      <c r="B333">
        <v>176.95359999999999</v>
      </c>
    </row>
    <row r="334" spans="1:2" x14ac:dyDescent="0.25">
      <c r="A334" t="s">
        <v>937</v>
      </c>
      <c r="B334">
        <v>582.61559999999997</v>
      </c>
    </row>
    <row r="335" spans="1:2" x14ac:dyDescent="0.25">
      <c r="A335" t="s">
        <v>935</v>
      </c>
      <c r="B335">
        <v>236.6634</v>
      </c>
    </row>
    <row r="336" spans="1:2" x14ac:dyDescent="0.25">
      <c r="A336" t="s">
        <v>933</v>
      </c>
      <c r="B336">
        <v>784.18240000000003</v>
      </c>
    </row>
    <row r="337" spans="1:2" x14ac:dyDescent="0.25">
      <c r="A337" t="s">
        <v>931</v>
      </c>
      <c r="B337">
        <v>280.89319999999998</v>
      </c>
    </row>
    <row r="338" spans="1:2" x14ac:dyDescent="0.25">
      <c r="A338" t="s">
        <v>929</v>
      </c>
      <c r="B338">
        <v>1010.7751999999999</v>
      </c>
    </row>
    <row r="339" spans="1:2" x14ac:dyDescent="0.25">
      <c r="A339" t="s">
        <v>927</v>
      </c>
      <c r="B339">
        <v>352.58280000000002</v>
      </c>
    </row>
    <row r="340" spans="1:2" x14ac:dyDescent="0.25">
      <c r="A340" t="s">
        <v>925</v>
      </c>
      <c r="B340">
        <v>1150.0092</v>
      </c>
    </row>
    <row r="341" spans="1:2" x14ac:dyDescent="0.25">
      <c r="A341" t="s">
        <v>923</v>
      </c>
      <c r="B341">
        <v>410.0566</v>
      </c>
    </row>
    <row r="342" spans="1:2" x14ac:dyDescent="0.25">
      <c r="A342" t="s">
        <v>921</v>
      </c>
      <c r="B342">
        <v>779.47820000000002</v>
      </c>
    </row>
    <row r="343" spans="1:2" x14ac:dyDescent="0.25">
      <c r="A343" t="s">
        <v>919</v>
      </c>
      <c r="B343">
        <v>630.89599999999996</v>
      </c>
    </row>
    <row r="344" spans="1:2" x14ac:dyDescent="0.25">
      <c r="A344" t="s">
        <v>917</v>
      </c>
      <c r="B344">
        <v>1082.1035999999999</v>
      </c>
    </row>
    <row r="345" spans="1:2" x14ac:dyDescent="0.25">
      <c r="A345" t="s">
        <v>1162</v>
      </c>
      <c r="B345">
        <v>236.62</v>
      </c>
    </row>
    <row r="346" spans="1:2" x14ac:dyDescent="0.25">
      <c r="A346" t="s">
        <v>1163</v>
      </c>
      <c r="B346">
        <v>779.08</v>
      </c>
    </row>
    <row r="347" spans="1:2" x14ac:dyDescent="0.25">
      <c r="A347" t="s">
        <v>1164</v>
      </c>
      <c r="B347">
        <v>316.47000000000003</v>
      </c>
    </row>
    <row r="348" spans="1:2" x14ac:dyDescent="0.25">
      <c r="A348" t="s">
        <v>1165</v>
      </c>
      <c r="B348">
        <v>1048.6099999999999</v>
      </c>
    </row>
    <row r="349" spans="1:2" x14ac:dyDescent="0.25">
      <c r="A349" t="s">
        <v>1166</v>
      </c>
      <c r="B349">
        <v>375.62</v>
      </c>
    </row>
    <row r="350" spans="1:2" x14ac:dyDescent="0.25">
      <c r="A350" t="s">
        <v>1167</v>
      </c>
      <c r="B350">
        <v>1351.62</v>
      </c>
    </row>
    <row r="351" spans="1:2" x14ac:dyDescent="0.25">
      <c r="A351" t="s">
        <v>1168</v>
      </c>
      <c r="B351">
        <v>471.48</v>
      </c>
    </row>
    <row r="352" spans="1:2" x14ac:dyDescent="0.25">
      <c r="A352" t="s">
        <v>1169</v>
      </c>
      <c r="B352">
        <v>1537.8</v>
      </c>
    </row>
    <row r="353" spans="1:2" x14ac:dyDescent="0.25">
      <c r="A353" t="s">
        <v>1170</v>
      </c>
      <c r="B353">
        <v>548.33000000000004</v>
      </c>
    </row>
    <row r="354" spans="1:2" x14ac:dyDescent="0.25">
      <c r="A354" t="s">
        <v>1171</v>
      </c>
      <c r="B354">
        <v>843.64</v>
      </c>
    </row>
    <row r="355" spans="1:2" x14ac:dyDescent="0.25">
      <c r="A355" t="s">
        <v>1256</v>
      </c>
      <c r="B355">
        <v>398.55</v>
      </c>
    </row>
    <row r="356" spans="1:2" x14ac:dyDescent="0.25">
      <c r="A356" t="s">
        <v>1258</v>
      </c>
      <c r="B356">
        <v>1310.19</v>
      </c>
    </row>
    <row r="357" spans="1:2" x14ac:dyDescent="0.25">
      <c r="A357" t="s">
        <v>1259</v>
      </c>
      <c r="B357">
        <v>555.76</v>
      </c>
    </row>
    <row r="358" spans="1:2" x14ac:dyDescent="0.25">
      <c r="A358" t="s">
        <v>1261</v>
      </c>
      <c r="B358">
        <v>1833.5</v>
      </c>
    </row>
    <row r="359" spans="1:2" x14ac:dyDescent="0.25">
      <c r="A359" t="s">
        <v>1262</v>
      </c>
      <c r="B359">
        <v>575.04</v>
      </c>
    </row>
    <row r="360" spans="1:2" x14ac:dyDescent="0.25">
      <c r="A360" t="s">
        <v>1264</v>
      </c>
      <c r="B360">
        <v>2005.79</v>
      </c>
    </row>
    <row r="361" spans="1:2" x14ac:dyDescent="0.25">
      <c r="A361" t="s">
        <v>1265</v>
      </c>
      <c r="B361">
        <v>663.28</v>
      </c>
    </row>
    <row r="362" spans="1:2" x14ac:dyDescent="0.25">
      <c r="A362" t="s">
        <v>1267</v>
      </c>
      <c r="B362">
        <v>2166.92</v>
      </c>
    </row>
    <row r="363" spans="1:2" x14ac:dyDescent="0.25">
      <c r="A363" t="s">
        <v>1268</v>
      </c>
      <c r="B363">
        <v>746.92</v>
      </c>
    </row>
    <row r="364" spans="1:2" x14ac:dyDescent="0.25">
      <c r="A364" t="s">
        <v>1270</v>
      </c>
      <c r="B364">
        <v>1013.79</v>
      </c>
    </row>
    <row r="365" spans="1:2" x14ac:dyDescent="0.25">
      <c r="A365" t="s">
        <v>914</v>
      </c>
      <c r="B365">
        <v>189.48</v>
      </c>
    </row>
    <row r="366" spans="1:2" x14ac:dyDescent="0.25">
      <c r="A366" t="s">
        <v>912</v>
      </c>
      <c r="B366">
        <v>257.89</v>
      </c>
    </row>
    <row r="367" spans="1:2" x14ac:dyDescent="0.25">
      <c r="A367" t="s">
        <v>910</v>
      </c>
      <c r="B367">
        <v>308.95</v>
      </c>
    </row>
    <row r="368" spans="1:2" x14ac:dyDescent="0.25">
      <c r="A368" t="s">
        <v>908</v>
      </c>
      <c r="B368">
        <v>324.58999999999997</v>
      </c>
    </row>
    <row r="369" spans="1:2" x14ac:dyDescent="0.25">
      <c r="A369" t="s">
        <v>906</v>
      </c>
      <c r="B369">
        <v>449.98</v>
      </c>
    </row>
    <row r="370" spans="1:2" x14ac:dyDescent="0.25">
      <c r="A370" t="s">
        <v>904</v>
      </c>
      <c r="B370">
        <v>640.79</v>
      </c>
    </row>
    <row r="371" spans="1:2" x14ac:dyDescent="0.25">
      <c r="A371" t="s">
        <v>902</v>
      </c>
      <c r="B371">
        <v>965.05</v>
      </c>
    </row>
    <row r="372" spans="1:2" x14ac:dyDescent="0.25">
      <c r="A372" t="s">
        <v>900</v>
      </c>
      <c r="B372">
        <v>198.77</v>
      </c>
    </row>
    <row r="373" spans="1:2" x14ac:dyDescent="0.25">
      <c r="A373" t="s">
        <v>898</v>
      </c>
      <c r="B373">
        <v>269.41000000000003</v>
      </c>
    </row>
    <row r="374" spans="1:2" x14ac:dyDescent="0.25">
      <c r="A374" t="s">
        <v>896</v>
      </c>
      <c r="B374">
        <v>321.51</v>
      </c>
    </row>
    <row r="375" spans="1:2" x14ac:dyDescent="0.25">
      <c r="A375" t="s">
        <v>894</v>
      </c>
      <c r="B375">
        <v>338.27</v>
      </c>
    </row>
    <row r="376" spans="1:2" x14ac:dyDescent="0.25">
      <c r="A376" t="s">
        <v>892</v>
      </c>
      <c r="B376">
        <v>467.87</v>
      </c>
    </row>
    <row r="377" spans="1:2" x14ac:dyDescent="0.25">
      <c r="A377" t="s">
        <v>890</v>
      </c>
      <c r="B377">
        <v>665.12</v>
      </c>
    </row>
    <row r="378" spans="1:2" x14ac:dyDescent="0.25">
      <c r="A378" t="s">
        <v>888</v>
      </c>
      <c r="B378">
        <v>1000.32</v>
      </c>
    </row>
    <row r="379" spans="1:2" x14ac:dyDescent="0.25">
      <c r="A379" t="s">
        <v>886</v>
      </c>
      <c r="B379">
        <v>213.22</v>
      </c>
    </row>
    <row r="380" spans="1:2" x14ac:dyDescent="0.25">
      <c r="A380" t="s">
        <v>884</v>
      </c>
      <c r="B380">
        <v>286.76</v>
      </c>
    </row>
    <row r="381" spans="1:2" x14ac:dyDescent="0.25">
      <c r="A381" t="s">
        <v>882</v>
      </c>
      <c r="B381">
        <v>351.7</v>
      </c>
    </row>
    <row r="382" spans="1:2" x14ac:dyDescent="0.25">
      <c r="A382" t="s">
        <v>880</v>
      </c>
      <c r="B382">
        <v>358.51</v>
      </c>
    </row>
    <row r="383" spans="1:2" x14ac:dyDescent="0.25">
      <c r="A383" t="s">
        <v>878</v>
      </c>
      <c r="B383">
        <v>493.59</v>
      </c>
    </row>
    <row r="384" spans="1:2" x14ac:dyDescent="0.25">
      <c r="A384" t="s">
        <v>876</v>
      </c>
      <c r="B384">
        <v>699.21</v>
      </c>
    </row>
    <row r="385" spans="1:2" x14ac:dyDescent="0.25">
      <c r="A385" t="s">
        <v>874</v>
      </c>
      <c r="B385">
        <v>1052.4100000000001</v>
      </c>
    </row>
    <row r="386" spans="1:2" x14ac:dyDescent="0.25">
      <c r="A386" t="s">
        <v>872</v>
      </c>
      <c r="B386">
        <v>225.62</v>
      </c>
    </row>
    <row r="387" spans="1:2" x14ac:dyDescent="0.25">
      <c r="A387" t="s">
        <v>870</v>
      </c>
      <c r="B387">
        <v>309.70999999999998</v>
      </c>
    </row>
    <row r="388" spans="1:2" x14ac:dyDescent="0.25">
      <c r="A388" t="s">
        <v>868</v>
      </c>
      <c r="B388">
        <v>374.07</v>
      </c>
    </row>
    <row r="389" spans="1:2" x14ac:dyDescent="0.25">
      <c r="A389" t="s">
        <v>866</v>
      </c>
      <c r="B389">
        <v>413.75</v>
      </c>
    </row>
    <row r="390" spans="1:2" x14ac:dyDescent="0.25">
      <c r="A390" t="s">
        <v>864</v>
      </c>
      <c r="B390">
        <v>528.37</v>
      </c>
    </row>
    <row r="391" spans="1:2" x14ac:dyDescent="0.25">
      <c r="A391" t="s">
        <v>862</v>
      </c>
      <c r="B391">
        <v>748.05</v>
      </c>
    </row>
    <row r="392" spans="1:2" x14ac:dyDescent="0.25">
      <c r="A392" t="s">
        <v>860</v>
      </c>
      <c r="B392">
        <v>1122.1300000000001</v>
      </c>
    </row>
    <row r="393" spans="1:2" x14ac:dyDescent="0.25">
      <c r="A393" t="s">
        <v>1278</v>
      </c>
      <c r="B393">
        <v>274.33</v>
      </c>
    </row>
    <row r="394" spans="1:2" x14ac:dyDescent="0.25">
      <c r="A394" t="s">
        <v>1279</v>
      </c>
      <c r="B394">
        <v>380.31</v>
      </c>
    </row>
    <row r="395" spans="1:2" x14ac:dyDescent="0.25">
      <c r="A395" t="s">
        <v>1280</v>
      </c>
      <c r="B395">
        <v>445.84</v>
      </c>
    </row>
    <row r="396" spans="1:2" x14ac:dyDescent="0.25">
      <c r="A396" t="s">
        <v>1281</v>
      </c>
      <c r="B396">
        <v>511.48</v>
      </c>
    </row>
    <row r="397" spans="1:2" x14ac:dyDescent="0.25">
      <c r="A397" t="s">
        <v>1282</v>
      </c>
      <c r="B397">
        <v>688.49</v>
      </c>
    </row>
    <row r="398" spans="1:2" x14ac:dyDescent="0.25">
      <c r="A398" t="s">
        <v>1283</v>
      </c>
      <c r="B398">
        <v>921.89</v>
      </c>
    </row>
    <row r="399" spans="1:2" x14ac:dyDescent="0.25">
      <c r="A399" t="s">
        <v>1284</v>
      </c>
      <c r="B399">
        <v>1432.07</v>
      </c>
    </row>
    <row r="400" spans="1:2" x14ac:dyDescent="0.25">
      <c r="A400" t="s">
        <v>1285</v>
      </c>
      <c r="B400">
        <v>355.75</v>
      </c>
    </row>
    <row r="401" spans="1:2" x14ac:dyDescent="0.25">
      <c r="A401" t="s">
        <v>1286</v>
      </c>
      <c r="B401">
        <v>493.2</v>
      </c>
    </row>
    <row r="402" spans="1:2" x14ac:dyDescent="0.25">
      <c r="A402" t="s">
        <v>1287</v>
      </c>
      <c r="B402">
        <v>578.26</v>
      </c>
    </row>
    <row r="403" spans="1:2" x14ac:dyDescent="0.25">
      <c r="A403" t="s">
        <v>1288</v>
      </c>
      <c r="B403">
        <v>663.31</v>
      </c>
    </row>
    <row r="404" spans="1:2" x14ac:dyDescent="0.25">
      <c r="A404" t="s">
        <v>1289</v>
      </c>
      <c r="B404">
        <v>892.89</v>
      </c>
    </row>
    <row r="405" spans="1:2" x14ac:dyDescent="0.25">
      <c r="A405" t="s">
        <v>1290</v>
      </c>
      <c r="B405">
        <v>1195.58</v>
      </c>
    </row>
    <row r="406" spans="1:2" x14ac:dyDescent="0.25">
      <c r="A406" t="s">
        <v>1291</v>
      </c>
      <c r="B406">
        <v>1857.21</v>
      </c>
    </row>
    <row r="407" spans="1:2" x14ac:dyDescent="0.25">
      <c r="A407" t="s">
        <v>1245</v>
      </c>
      <c r="B407">
        <v>198.85</v>
      </c>
    </row>
    <row r="408" spans="1:2" x14ac:dyDescent="0.25">
      <c r="A408" t="s">
        <v>1244</v>
      </c>
      <c r="B408">
        <v>288.29000000000002</v>
      </c>
    </row>
    <row r="409" spans="1:2" x14ac:dyDescent="0.25">
      <c r="A409" t="s">
        <v>1243</v>
      </c>
      <c r="B409">
        <v>314.14</v>
      </c>
    </row>
    <row r="410" spans="1:2" x14ac:dyDescent="0.25">
      <c r="A410" t="s">
        <v>1301</v>
      </c>
      <c r="B410">
        <v>354.99</v>
      </c>
    </row>
    <row r="411" spans="1:2" x14ac:dyDescent="0.25">
      <c r="A411" t="s">
        <v>1302</v>
      </c>
      <c r="B411">
        <v>480.39</v>
      </c>
    </row>
    <row r="412" spans="1:2" x14ac:dyDescent="0.25">
      <c r="A412" t="s">
        <v>1303</v>
      </c>
      <c r="B412">
        <v>659.63</v>
      </c>
    </row>
    <row r="413" spans="1:2" x14ac:dyDescent="0.25">
      <c r="A413" t="s">
        <v>1304</v>
      </c>
      <c r="B413">
        <v>1002.41</v>
      </c>
    </row>
    <row r="414" spans="1:2" x14ac:dyDescent="0.25">
      <c r="A414" t="s">
        <v>1305</v>
      </c>
      <c r="B414">
        <v>208.12</v>
      </c>
    </row>
    <row r="415" spans="1:2" x14ac:dyDescent="0.25">
      <c r="A415" t="s">
        <v>1306</v>
      </c>
      <c r="B415">
        <v>299.82</v>
      </c>
    </row>
    <row r="416" spans="1:2" x14ac:dyDescent="0.25">
      <c r="A416" t="s">
        <v>1307</v>
      </c>
      <c r="B416">
        <v>326.27</v>
      </c>
    </row>
    <row r="417" spans="1:2" x14ac:dyDescent="0.25">
      <c r="A417" t="s">
        <v>1308</v>
      </c>
      <c r="B417">
        <v>368.69</v>
      </c>
    </row>
    <row r="418" spans="1:2" x14ac:dyDescent="0.25">
      <c r="A418" t="s">
        <v>1309</v>
      </c>
      <c r="B418">
        <v>498.27</v>
      </c>
    </row>
    <row r="419" spans="1:2" x14ac:dyDescent="0.25">
      <c r="A419" t="s">
        <v>1310</v>
      </c>
      <c r="B419">
        <v>683.34</v>
      </c>
    </row>
    <row r="420" spans="1:2" x14ac:dyDescent="0.25">
      <c r="A420" t="s">
        <v>1311</v>
      </c>
      <c r="B420">
        <v>1037.05</v>
      </c>
    </row>
    <row r="421" spans="1:2" x14ac:dyDescent="0.25">
      <c r="A421" t="s">
        <v>1312</v>
      </c>
      <c r="B421">
        <v>218.77</v>
      </c>
    </row>
    <row r="422" spans="1:2" x14ac:dyDescent="0.25">
      <c r="A422" t="s">
        <v>1313</v>
      </c>
      <c r="B422">
        <v>317.18</v>
      </c>
    </row>
    <row r="423" spans="1:2" x14ac:dyDescent="0.25">
      <c r="A423" t="s">
        <v>1314</v>
      </c>
      <c r="B423">
        <v>344.2</v>
      </c>
    </row>
    <row r="424" spans="1:2" x14ac:dyDescent="0.25">
      <c r="A424" t="s">
        <v>1315</v>
      </c>
      <c r="B424">
        <v>388.95</v>
      </c>
    </row>
    <row r="425" spans="1:2" x14ac:dyDescent="0.25">
      <c r="A425" t="s">
        <v>1316</v>
      </c>
      <c r="B425">
        <v>523.97</v>
      </c>
    </row>
    <row r="426" spans="1:2" x14ac:dyDescent="0.25">
      <c r="A426" t="s">
        <v>1317</v>
      </c>
      <c r="B426">
        <v>715.79</v>
      </c>
    </row>
    <row r="427" spans="1:2" x14ac:dyDescent="0.25">
      <c r="A427" t="s">
        <v>1318</v>
      </c>
      <c r="B427">
        <v>1087.1400000000001</v>
      </c>
    </row>
    <row r="428" spans="1:2" x14ac:dyDescent="0.25">
      <c r="A428" t="s">
        <v>1319</v>
      </c>
      <c r="B428">
        <v>273.77</v>
      </c>
    </row>
    <row r="429" spans="1:2" x14ac:dyDescent="0.25">
      <c r="A429" t="s">
        <v>1320</v>
      </c>
      <c r="B429">
        <v>342.21</v>
      </c>
    </row>
    <row r="430" spans="1:2" x14ac:dyDescent="0.25">
      <c r="A430" t="s">
        <v>1321</v>
      </c>
      <c r="B430">
        <v>397.4</v>
      </c>
    </row>
    <row r="431" spans="1:2" x14ac:dyDescent="0.25">
      <c r="A431" t="s">
        <v>1322</v>
      </c>
      <c r="B431">
        <v>452.59</v>
      </c>
    </row>
    <row r="432" spans="1:2" x14ac:dyDescent="0.25">
      <c r="A432" t="s">
        <v>1323</v>
      </c>
      <c r="B432">
        <v>617.66</v>
      </c>
    </row>
    <row r="433" spans="1:2" x14ac:dyDescent="0.25">
      <c r="A433" t="s">
        <v>1324</v>
      </c>
      <c r="B433">
        <v>827.05</v>
      </c>
    </row>
    <row r="434" spans="1:2" x14ac:dyDescent="0.25">
      <c r="A434" t="s">
        <v>1325</v>
      </c>
      <c r="B434">
        <v>1284.73</v>
      </c>
    </row>
    <row r="435" spans="1:2" x14ac:dyDescent="0.25">
      <c r="A435" s="162" t="s">
        <v>1254</v>
      </c>
      <c r="B435">
        <v>297.05</v>
      </c>
    </row>
    <row r="436" spans="1:2" x14ac:dyDescent="0.25">
      <c r="A436" t="s">
        <v>1326</v>
      </c>
      <c r="B436">
        <v>403.16</v>
      </c>
    </row>
    <row r="437" spans="1:2" x14ac:dyDescent="0.25">
      <c r="A437" t="s">
        <v>1236</v>
      </c>
      <c r="B437">
        <v>477.04</v>
      </c>
    </row>
    <row r="438" spans="1:2" x14ac:dyDescent="0.25">
      <c r="A438" t="s">
        <v>1327</v>
      </c>
      <c r="B438">
        <v>544.30999999999995</v>
      </c>
    </row>
    <row r="439" spans="1:2" x14ac:dyDescent="0.25">
      <c r="A439" t="s">
        <v>1328</v>
      </c>
      <c r="B439">
        <v>739.12</v>
      </c>
    </row>
    <row r="440" spans="1:2" x14ac:dyDescent="0.25">
      <c r="A440" t="s">
        <v>1237</v>
      </c>
      <c r="B440">
        <v>989.69</v>
      </c>
    </row>
    <row r="441" spans="1:2" x14ac:dyDescent="0.25">
      <c r="A441" t="s">
        <v>1238</v>
      </c>
      <c r="B441">
        <v>1537.37</v>
      </c>
    </row>
    <row r="442" spans="1:2" x14ac:dyDescent="0.25">
      <c r="A442" t="s">
        <v>1239</v>
      </c>
      <c r="B442">
        <v>383.4</v>
      </c>
    </row>
    <row r="443" spans="1:2" x14ac:dyDescent="0.25">
      <c r="A443" t="s">
        <v>1329</v>
      </c>
      <c r="B443">
        <v>522.89</v>
      </c>
    </row>
    <row r="444" spans="1:2" x14ac:dyDescent="0.25">
      <c r="A444" t="s">
        <v>1240</v>
      </c>
      <c r="B444">
        <v>618.76</v>
      </c>
    </row>
    <row r="445" spans="1:2" x14ac:dyDescent="0.25">
      <c r="A445" t="s">
        <v>1330</v>
      </c>
      <c r="B445">
        <v>705.85</v>
      </c>
    </row>
    <row r="446" spans="1:2" x14ac:dyDescent="0.25">
      <c r="A446" t="s">
        <v>1331</v>
      </c>
      <c r="B446">
        <v>958.65</v>
      </c>
    </row>
    <row r="447" spans="1:2" x14ac:dyDescent="0.25">
      <c r="A447" t="s">
        <v>1241</v>
      </c>
      <c r="B447">
        <v>1283.6199999999999</v>
      </c>
    </row>
    <row r="448" spans="1:2" x14ac:dyDescent="0.25">
      <c r="A448" t="s">
        <v>1242</v>
      </c>
      <c r="B448">
        <v>1993.98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K117"/>
  <sheetViews>
    <sheetView zoomScaleNormal="100" workbookViewId="0">
      <pane ySplit="13" topLeftCell="A14" activePane="bottomLeft" state="frozen"/>
      <selection pane="bottomLeft" activeCell="A17" sqref="A17:B17"/>
    </sheetView>
  </sheetViews>
  <sheetFormatPr defaultRowHeight="15" x14ac:dyDescent="0.25"/>
  <cols>
    <col min="6" max="6" width="10.5703125" bestFit="1" customWidth="1"/>
    <col min="7" max="7" width="12.5703125" customWidth="1"/>
    <col min="8" max="8" width="11.140625" customWidth="1"/>
    <col min="9" max="9" width="17.140625" customWidth="1"/>
  </cols>
  <sheetData>
    <row r="1" spans="1:11" ht="15" customHeight="1" x14ac:dyDescent="0.25">
      <c r="A1" s="336" t="s">
        <v>822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1" ht="15.75" customHeight="1" thickBot="1" x14ac:dyDescent="0.3">
      <c r="A2" s="339"/>
      <c r="B2" s="340"/>
      <c r="C2" s="340"/>
      <c r="D2" s="340"/>
      <c r="E2" s="340"/>
      <c r="F2" s="340"/>
      <c r="G2" s="340"/>
      <c r="H2" s="340"/>
      <c r="I2" s="340"/>
      <c r="J2" s="340"/>
      <c r="K2" s="341"/>
    </row>
    <row r="3" spans="1:11" ht="16.5" thickBot="1" x14ac:dyDescent="0.3">
      <c r="A3" s="270" t="s">
        <v>1481</v>
      </c>
      <c r="B3" s="270"/>
      <c r="C3" s="270"/>
      <c r="D3" s="270"/>
      <c r="E3" s="270"/>
      <c r="F3" s="270"/>
      <c r="G3" s="270"/>
      <c r="H3" s="270"/>
      <c r="I3" s="270"/>
      <c r="J3" s="270"/>
      <c r="K3" s="271"/>
    </row>
    <row r="4" spans="1:11" x14ac:dyDescent="0.25">
      <c r="A4" s="259"/>
      <c r="B4" s="260"/>
      <c r="C4" s="260"/>
      <c r="D4" s="260"/>
      <c r="E4" s="260"/>
      <c r="F4" s="260"/>
      <c r="G4" s="260"/>
      <c r="H4" s="260"/>
      <c r="I4" s="260"/>
      <c r="J4" s="260"/>
      <c r="K4" s="261"/>
    </row>
    <row r="5" spans="1:11" x14ac:dyDescent="0.25">
      <c r="A5" s="262"/>
      <c r="B5" s="242"/>
      <c r="C5" s="242"/>
      <c r="D5" s="242"/>
      <c r="E5" s="242"/>
      <c r="F5" s="242"/>
      <c r="G5" s="242"/>
      <c r="H5" s="242"/>
      <c r="I5" s="242"/>
      <c r="J5" s="242"/>
      <c r="K5" s="263"/>
    </row>
    <row r="6" spans="1:11" x14ac:dyDescent="0.25">
      <c r="A6" s="262"/>
      <c r="B6" s="242"/>
      <c r="C6" s="242"/>
      <c r="D6" s="242"/>
      <c r="E6" s="242"/>
      <c r="F6" s="242"/>
      <c r="G6" s="242"/>
      <c r="H6" s="242"/>
      <c r="I6" s="242"/>
      <c r="J6" s="242"/>
      <c r="K6" s="263"/>
    </row>
    <row r="7" spans="1:11" x14ac:dyDescent="0.25">
      <c r="A7" s="262"/>
      <c r="B7" s="242"/>
      <c r="C7" s="242"/>
      <c r="D7" s="242"/>
      <c r="E7" s="242"/>
      <c r="F7" s="242"/>
      <c r="G7" s="242"/>
      <c r="H7" s="242"/>
      <c r="I7" s="242"/>
      <c r="J7" s="242"/>
      <c r="K7" s="263"/>
    </row>
    <row r="8" spans="1:11" ht="15.75" thickBot="1" x14ac:dyDescent="0.3">
      <c r="A8" s="216"/>
      <c r="B8" s="53"/>
      <c r="C8" s="211"/>
      <c r="D8" s="211"/>
      <c r="E8" s="211"/>
      <c r="F8" s="211"/>
      <c r="G8" s="211"/>
      <c r="H8" s="211"/>
      <c r="I8" s="211"/>
      <c r="J8" s="211"/>
      <c r="K8" s="17"/>
    </row>
    <row r="9" spans="1:11" ht="15" customHeight="1" x14ac:dyDescent="0.25">
      <c r="A9" s="465" t="s">
        <v>0</v>
      </c>
      <c r="B9" s="466"/>
      <c r="C9" s="264" t="s">
        <v>1</v>
      </c>
      <c r="D9" s="471"/>
      <c r="E9" s="265"/>
      <c r="F9" s="208"/>
      <c r="G9" s="373" t="s">
        <v>95</v>
      </c>
      <c r="H9" s="210" t="s">
        <v>2</v>
      </c>
      <c r="I9" s="373" t="s">
        <v>493</v>
      </c>
      <c r="J9" s="264" t="s">
        <v>4</v>
      </c>
      <c r="K9" s="265"/>
    </row>
    <row r="10" spans="1:11" ht="15.75" thickBot="1" x14ac:dyDescent="0.3">
      <c r="A10" s="467"/>
      <c r="B10" s="468"/>
      <c r="C10" s="353"/>
      <c r="D10" s="472"/>
      <c r="E10" s="354"/>
      <c r="F10" s="214" t="s">
        <v>494</v>
      </c>
      <c r="G10" s="374"/>
      <c r="H10" s="215"/>
      <c r="I10" s="374"/>
      <c r="J10" s="353"/>
      <c r="K10" s="354"/>
    </row>
    <row r="11" spans="1:11" ht="15.75" thickBot="1" x14ac:dyDescent="0.3">
      <c r="A11" s="469"/>
      <c r="B11" s="470"/>
      <c r="C11" s="266"/>
      <c r="D11" s="412"/>
      <c r="E11" s="267"/>
      <c r="F11" s="209"/>
      <c r="G11" s="375"/>
      <c r="H11" s="2">
        <v>1</v>
      </c>
      <c r="I11" s="375"/>
      <c r="J11" s="266"/>
      <c r="K11" s="267"/>
    </row>
    <row r="12" spans="1:11" ht="15.75" customHeight="1" thickBot="1" x14ac:dyDescent="0.3">
      <c r="A12" s="477" t="s">
        <v>495</v>
      </c>
      <c r="B12" s="478"/>
      <c r="C12" s="478"/>
      <c r="D12" s="478"/>
      <c r="E12" s="478"/>
      <c r="F12" s="478"/>
      <c r="G12" s="478"/>
      <c r="H12" s="478"/>
      <c r="I12" s="478"/>
      <c r="J12" s="478"/>
      <c r="K12" s="479"/>
    </row>
    <row r="13" spans="1:11" ht="15.75" thickBot="1" x14ac:dyDescent="0.3">
      <c r="A13" s="246" t="s">
        <v>496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8"/>
    </row>
    <row r="14" spans="1:11" x14ac:dyDescent="0.25">
      <c r="A14" s="473" t="s">
        <v>497</v>
      </c>
      <c r="B14" s="474" t="s">
        <v>497</v>
      </c>
      <c r="C14" s="301" t="s">
        <v>498</v>
      </c>
      <c r="D14" s="301" t="s">
        <v>499</v>
      </c>
      <c r="E14" s="301" t="s">
        <v>499</v>
      </c>
      <c r="F14" s="54">
        <f>G14/50</f>
        <v>2.5156000000000001</v>
      </c>
      <c r="G14" s="54">
        <v>125.78</v>
      </c>
      <c r="H14" s="3">
        <f>G14*H11</f>
        <v>125.78</v>
      </c>
      <c r="I14" s="204">
        <v>10</v>
      </c>
      <c r="J14" s="475" t="s">
        <v>500</v>
      </c>
      <c r="K14" s="476"/>
    </row>
    <row r="15" spans="1:11" x14ac:dyDescent="0.25">
      <c r="A15" s="473" t="s">
        <v>501</v>
      </c>
      <c r="B15" s="474" t="s">
        <v>501</v>
      </c>
      <c r="C15" s="301" t="s">
        <v>502</v>
      </c>
      <c r="D15" s="301" t="s">
        <v>503</v>
      </c>
      <c r="E15" s="301" t="s">
        <v>503</v>
      </c>
      <c r="F15" s="54">
        <f t="shared" ref="F15:F25" si="0">G15/50</f>
        <v>2.9404000000000003</v>
      </c>
      <c r="G15" s="54">
        <v>147.02000000000001</v>
      </c>
      <c r="H15" s="3">
        <f>G15*H11</f>
        <v>147.02000000000001</v>
      </c>
      <c r="I15" s="204">
        <v>10</v>
      </c>
      <c r="J15" s="475" t="s">
        <v>504</v>
      </c>
      <c r="K15" s="476"/>
    </row>
    <row r="16" spans="1:11" x14ac:dyDescent="0.25">
      <c r="A16" s="473" t="s">
        <v>505</v>
      </c>
      <c r="B16" s="474" t="s">
        <v>505</v>
      </c>
      <c r="C16" s="301" t="s">
        <v>506</v>
      </c>
      <c r="D16" s="301" t="s">
        <v>507</v>
      </c>
      <c r="E16" s="301" t="s">
        <v>507</v>
      </c>
      <c r="F16" s="54">
        <f t="shared" si="0"/>
        <v>3.3494000000000002</v>
      </c>
      <c r="G16" s="54">
        <v>167.47</v>
      </c>
      <c r="H16" s="3">
        <f>G16*H11</f>
        <v>167.47</v>
      </c>
      <c r="I16" s="204">
        <v>10</v>
      </c>
      <c r="J16" s="475" t="s">
        <v>508</v>
      </c>
      <c r="K16" s="476"/>
    </row>
    <row r="17" spans="1:11" x14ac:dyDescent="0.25">
      <c r="A17" s="473" t="s">
        <v>509</v>
      </c>
      <c r="B17" s="474" t="s">
        <v>509</v>
      </c>
      <c r="C17" s="301" t="s">
        <v>510</v>
      </c>
      <c r="D17" s="301" t="s">
        <v>511</v>
      </c>
      <c r="E17" s="301" t="s">
        <v>511</v>
      </c>
      <c r="F17" s="54">
        <f t="shared" si="0"/>
        <v>4.5419999999999998</v>
      </c>
      <c r="G17" s="54">
        <v>227.1</v>
      </c>
      <c r="H17" s="3">
        <f>G17*H11</f>
        <v>227.1</v>
      </c>
      <c r="I17" s="204">
        <v>10</v>
      </c>
      <c r="J17" s="475" t="s">
        <v>512</v>
      </c>
      <c r="K17" s="476"/>
    </row>
    <row r="18" spans="1:11" x14ac:dyDescent="0.25">
      <c r="A18" s="473" t="s">
        <v>513</v>
      </c>
      <c r="B18" s="474" t="s">
        <v>513</v>
      </c>
      <c r="C18" s="301" t="s">
        <v>514</v>
      </c>
      <c r="D18" s="301" t="s">
        <v>515</v>
      </c>
      <c r="E18" s="301" t="s">
        <v>515</v>
      </c>
      <c r="F18" s="54">
        <f t="shared" si="0"/>
        <v>4.7354000000000003</v>
      </c>
      <c r="G18" s="54">
        <v>236.77</v>
      </c>
      <c r="H18" s="3">
        <f>G18*H11</f>
        <v>236.77</v>
      </c>
      <c r="I18" s="204">
        <v>10</v>
      </c>
      <c r="J18" s="475" t="s">
        <v>516</v>
      </c>
      <c r="K18" s="476"/>
    </row>
    <row r="19" spans="1:11" x14ac:dyDescent="0.25">
      <c r="A19" s="473" t="s">
        <v>517</v>
      </c>
      <c r="B19" s="474" t="s">
        <v>517</v>
      </c>
      <c r="C19" s="301" t="s">
        <v>518</v>
      </c>
      <c r="D19" s="301" t="s">
        <v>519</v>
      </c>
      <c r="E19" s="301" t="s">
        <v>519</v>
      </c>
      <c r="F19" s="54">
        <f t="shared" si="0"/>
        <v>6.7372000000000005</v>
      </c>
      <c r="G19" s="54">
        <v>336.86</v>
      </c>
      <c r="H19" s="3">
        <f>G19*H11</f>
        <v>336.86</v>
      </c>
      <c r="I19" s="204">
        <v>5</v>
      </c>
      <c r="J19" s="475" t="s">
        <v>520</v>
      </c>
      <c r="K19" s="476"/>
    </row>
    <row r="20" spans="1:11" x14ac:dyDescent="0.25">
      <c r="A20" s="473" t="s">
        <v>521</v>
      </c>
      <c r="B20" s="474" t="s">
        <v>521</v>
      </c>
      <c r="C20" s="301" t="s">
        <v>522</v>
      </c>
      <c r="D20" s="301" t="s">
        <v>523</v>
      </c>
      <c r="E20" s="301" t="s">
        <v>523</v>
      </c>
      <c r="F20" s="54">
        <f t="shared" si="0"/>
        <v>9.0175999999999998</v>
      </c>
      <c r="G20" s="54">
        <v>450.88</v>
      </c>
      <c r="H20" s="3">
        <f>G20*H11</f>
        <v>450.88</v>
      </c>
      <c r="I20" s="204">
        <v>5</v>
      </c>
      <c r="J20" s="475" t="s">
        <v>524</v>
      </c>
      <c r="K20" s="476"/>
    </row>
    <row r="21" spans="1:11" x14ac:dyDescent="0.25">
      <c r="A21" s="473" t="s">
        <v>525</v>
      </c>
      <c r="B21" s="474" t="s">
        <v>525</v>
      </c>
      <c r="C21" s="301" t="s">
        <v>526</v>
      </c>
      <c r="D21" s="301" t="s">
        <v>527</v>
      </c>
      <c r="E21" s="301" t="s">
        <v>527</v>
      </c>
      <c r="F21" s="54">
        <f t="shared" si="0"/>
        <v>10.759</v>
      </c>
      <c r="G21" s="54">
        <v>537.95000000000005</v>
      </c>
      <c r="H21" s="3">
        <f>G21*H11</f>
        <v>537.95000000000005</v>
      </c>
      <c r="I21" s="204">
        <v>5</v>
      </c>
      <c r="J21" s="475" t="s">
        <v>528</v>
      </c>
      <c r="K21" s="476"/>
    </row>
    <row r="22" spans="1:11" x14ac:dyDescent="0.25">
      <c r="A22" s="473" t="s">
        <v>529</v>
      </c>
      <c r="B22" s="474" t="s">
        <v>529</v>
      </c>
      <c r="C22" s="301" t="s">
        <v>530</v>
      </c>
      <c r="D22" s="301" t="s">
        <v>531</v>
      </c>
      <c r="E22" s="301" t="s">
        <v>531</v>
      </c>
      <c r="F22" s="54">
        <f t="shared" si="0"/>
        <v>15.968599999999999</v>
      </c>
      <c r="G22" s="54">
        <v>798.43</v>
      </c>
      <c r="H22" s="3">
        <f>G22*H11</f>
        <v>798.43</v>
      </c>
      <c r="I22" s="204">
        <v>3</v>
      </c>
      <c r="J22" s="475" t="s">
        <v>532</v>
      </c>
      <c r="K22" s="476"/>
    </row>
    <row r="23" spans="1:11" x14ac:dyDescent="0.25">
      <c r="A23" s="473" t="s">
        <v>533</v>
      </c>
      <c r="B23" s="474" t="s">
        <v>533</v>
      </c>
      <c r="C23" s="301" t="s">
        <v>534</v>
      </c>
      <c r="D23" s="301" t="s">
        <v>535</v>
      </c>
      <c r="E23" s="301" t="s">
        <v>535</v>
      </c>
      <c r="F23" s="54">
        <f t="shared" si="0"/>
        <v>23.922199999999997</v>
      </c>
      <c r="G23" s="54">
        <v>1196.1099999999999</v>
      </c>
      <c r="H23" s="3">
        <f>G23*H11</f>
        <v>1196.1099999999999</v>
      </c>
      <c r="I23" s="204">
        <v>1</v>
      </c>
      <c r="J23" s="475" t="s">
        <v>536</v>
      </c>
      <c r="K23" s="476"/>
    </row>
    <row r="24" spans="1:11" x14ac:dyDescent="0.25">
      <c r="A24" s="473" t="s">
        <v>537</v>
      </c>
      <c r="B24" s="474" t="s">
        <v>537</v>
      </c>
      <c r="C24" s="301" t="s">
        <v>538</v>
      </c>
      <c r="D24" s="301" t="s">
        <v>539</v>
      </c>
      <c r="E24" s="301" t="s">
        <v>539</v>
      </c>
      <c r="F24" s="54">
        <f t="shared" si="0"/>
        <v>40.92</v>
      </c>
      <c r="G24" s="54">
        <v>2046</v>
      </c>
      <c r="H24" s="3">
        <f>G24*H11</f>
        <v>2046</v>
      </c>
      <c r="I24" s="204">
        <v>1</v>
      </c>
      <c r="J24" s="475" t="s">
        <v>540</v>
      </c>
      <c r="K24" s="476"/>
    </row>
    <row r="25" spans="1:11" x14ac:dyDescent="0.25">
      <c r="A25" s="480" t="s">
        <v>541</v>
      </c>
      <c r="B25" s="481" t="s">
        <v>541</v>
      </c>
      <c r="C25" s="233" t="s">
        <v>542</v>
      </c>
      <c r="D25" s="234" t="s">
        <v>543</v>
      </c>
      <c r="E25" s="235" t="s">
        <v>543</v>
      </c>
      <c r="F25" s="54">
        <f t="shared" si="0"/>
        <v>51.9482</v>
      </c>
      <c r="G25" s="54">
        <v>2597.41</v>
      </c>
      <c r="H25" s="18">
        <f>G25*H11</f>
        <v>2597.41</v>
      </c>
      <c r="I25" s="207">
        <v>1</v>
      </c>
      <c r="J25" s="482" t="s">
        <v>544</v>
      </c>
      <c r="K25" s="483"/>
    </row>
    <row r="26" spans="1:11" x14ac:dyDescent="0.25">
      <c r="A26" s="484" t="s">
        <v>545</v>
      </c>
      <c r="B26" s="485" t="s">
        <v>545</v>
      </c>
      <c r="C26" s="316" t="s">
        <v>546</v>
      </c>
      <c r="D26" s="316" t="s">
        <v>547</v>
      </c>
      <c r="E26" s="219" t="s">
        <v>547</v>
      </c>
      <c r="F26" s="55">
        <f>G26/100</f>
        <v>3.4833999999999996</v>
      </c>
      <c r="G26" s="56">
        <v>348.34</v>
      </c>
      <c r="H26" s="3">
        <f>G26*H11</f>
        <v>348.34</v>
      </c>
      <c r="I26" s="206">
        <v>5</v>
      </c>
      <c r="J26" s="486" t="s">
        <v>548</v>
      </c>
      <c r="K26" s="487"/>
    </row>
    <row r="27" spans="1:11" x14ac:dyDescent="0.25">
      <c r="A27" s="473" t="s">
        <v>549</v>
      </c>
      <c r="B27" s="474" t="s">
        <v>549</v>
      </c>
      <c r="C27" s="301" t="s">
        <v>550</v>
      </c>
      <c r="D27" s="301" t="s">
        <v>551</v>
      </c>
      <c r="E27" s="226" t="s">
        <v>551</v>
      </c>
      <c r="F27" s="54">
        <f t="shared" ref="F27:F30" si="1">G27/100</f>
        <v>5.0702999999999996</v>
      </c>
      <c r="G27" s="6">
        <v>507.03</v>
      </c>
      <c r="H27" s="3">
        <f>G27*H11</f>
        <v>507.03</v>
      </c>
      <c r="I27" s="204">
        <v>5</v>
      </c>
      <c r="J27" s="475" t="s">
        <v>552</v>
      </c>
      <c r="K27" s="476"/>
    </row>
    <row r="28" spans="1:11" x14ac:dyDescent="0.25">
      <c r="A28" s="473" t="s">
        <v>553</v>
      </c>
      <c r="B28" s="474" t="s">
        <v>553</v>
      </c>
      <c r="C28" s="301" t="s">
        <v>554</v>
      </c>
      <c r="D28" s="301" t="s">
        <v>555</v>
      </c>
      <c r="E28" s="226" t="s">
        <v>555</v>
      </c>
      <c r="F28" s="54">
        <f t="shared" si="1"/>
        <v>7.0065</v>
      </c>
      <c r="G28" s="6">
        <v>700.65</v>
      </c>
      <c r="H28" s="3">
        <f>G28*H11</f>
        <v>700.65</v>
      </c>
      <c r="I28" s="204">
        <v>5</v>
      </c>
      <c r="J28" s="475" t="s">
        <v>556</v>
      </c>
      <c r="K28" s="476"/>
    </row>
    <row r="29" spans="1:11" x14ac:dyDescent="0.25">
      <c r="A29" s="473" t="s">
        <v>557</v>
      </c>
      <c r="B29" s="474" t="s">
        <v>557</v>
      </c>
      <c r="C29" s="301" t="s">
        <v>558</v>
      </c>
      <c r="D29" s="301" t="s">
        <v>559</v>
      </c>
      <c r="E29" s="226" t="s">
        <v>559</v>
      </c>
      <c r="F29" s="54">
        <f t="shared" si="1"/>
        <v>9.377699999999999</v>
      </c>
      <c r="G29" s="6">
        <v>937.77</v>
      </c>
      <c r="H29" s="3">
        <f>G29*H11</f>
        <v>937.77</v>
      </c>
      <c r="I29" s="204">
        <v>2</v>
      </c>
      <c r="J29" s="475" t="s">
        <v>560</v>
      </c>
      <c r="K29" s="476"/>
    </row>
    <row r="30" spans="1:11" ht="15.75" thickBot="1" x14ac:dyDescent="0.3">
      <c r="A30" s="491" t="s">
        <v>561</v>
      </c>
      <c r="B30" s="474"/>
      <c r="C30" s="301" t="s">
        <v>562</v>
      </c>
      <c r="D30" s="301"/>
      <c r="E30" s="226"/>
      <c r="F30" s="54">
        <f t="shared" si="1"/>
        <v>11.2807</v>
      </c>
      <c r="G30" s="58">
        <v>1128.07</v>
      </c>
      <c r="H30" s="3">
        <f>G30*H11</f>
        <v>1128.07</v>
      </c>
      <c r="I30" s="204">
        <v>2</v>
      </c>
      <c r="J30" s="475" t="s">
        <v>563</v>
      </c>
      <c r="K30" s="476"/>
    </row>
    <row r="31" spans="1:11" ht="15.75" customHeight="1" thickBot="1" x14ac:dyDescent="0.3">
      <c r="A31" s="477" t="s">
        <v>564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9"/>
    </row>
    <row r="32" spans="1:11" ht="15.75" thickBot="1" x14ac:dyDescent="0.3">
      <c r="A32" s="249" t="s">
        <v>565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x14ac:dyDescent="0.25">
      <c r="A33" s="272" t="s">
        <v>1066</v>
      </c>
      <c r="B33" s="273"/>
      <c r="C33" s="492" t="s">
        <v>1069</v>
      </c>
      <c r="D33" s="493"/>
      <c r="E33" s="273"/>
      <c r="F33" s="86">
        <v>6.96</v>
      </c>
      <c r="G33" s="96">
        <f>F33*12</f>
        <v>83.52</v>
      </c>
      <c r="H33" s="79">
        <f t="shared" ref="H33:H46" si="2">G33*$H$11</f>
        <v>83.52</v>
      </c>
      <c r="I33" s="213">
        <v>50</v>
      </c>
      <c r="J33" s="276" t="s">
        <v>1071</v>
      </c>
      <c r="K33" s="277"/>
    </row>
    <row r="34" spans="1:11" x14ac:dyDescent="0.25">
      <c r="A34" s="488" t="s">
        <v>566</v>
      </c>
      <c r="B34" s="489" t="s">
        <v>566</v>
      </c>
      <c r="C34" s="226" t="s">
        <v>567</v>
      </c>
      <c r="D34" s="242" t="s">
        <v>568</v>
      </c>
      <c r="E34" s="228" t="s">
        <v>568</v>
      </c>
      <c r="F34" s="54">
        <v>5.27</v>
      </c>
      <c r="G34" s="87">
        <f t="shared" ref="G34:G46" si="3">F34*10</f>
        <v>52.699999999999996</v>
      </c>
      <c r="H34" s="77">
        <f t="shared" si="2"/>
        <v>52.699999999999996</v>
      </c>
      <c r="I34" s="203">
        <v>1</v>
      </c>
      <c r="J34" s="490" t="s">
        <v>569</v>
      </c>
      <c r="K34" s="476"/>
    </row>
    <row r="35" spans="1:11" x14ac:dyDescent="0.25">
      <c r="A35" s="488" t="s">
        <v>570</v>
      </c>
      <c r="B35" s="489" t="s">
        <v>570</v>
      </c>
      <c r="C35" s="226" t="s">
        <v>571</v>
      </c>
      <c r="D35" s="242" t="s">
        <v>572</v>
      </c>
      <c r="E35" s="228" t="s">
        <v>572</v>
      </c>
      <c r="F35" s="54">
        <v>7.93</v>
      </c>
      <c r="G35" s="87">
        <f t="shared" si="3"/>
        <v>79.3</v>
      </c>
      <c r="H35" s="77">
        <f t="shared" si="2"/>
        <v>79.3</v>
      </c>
      <c r="I35" s="203">
        <v>25</v>
      </c>
      <c r="J35" s="490" t="s">
        <v>573</v>
      </c>
      <c r="K35" s="476"/>
    </row>
    <row r="36" spans="1:11" x14ac:dyDescent="0.25">
      <c r="A36" s="488" t="s">
        <v>574</v>
      </c>
      <c r="B36" s="489" t="s">
        <v>575</v>
      </c>
      <c r="C36" s="226" t="s">
        <v>576</v>
      </c>
      <c r="D36" s="242" t="s">
        <v>577</v>
      </c>
      <c r="E36" s="228" t="s">
        <v>577</v>
      </c>
      <c r="F36" s="54">
        <v>10.26</v>
      </c>
      <c r="G36" s="87">
        <f t="shared" si="3"/>
        <v>102.6</v>
      </c>
      <c r="H36" s="77">
        <f t="shared" si="2"/>
        <v>102.6</v>
      </c>
      <c r="I36" s="203">
        <v>20</v>
      </c>
      <c r="J36" s="490" t="s">
        <v>578</v>
      </c>
      <c r="K36" s="476"/>
    </row>
    <row r="37" spans="1:11" x14ac:dyDescent="0.25">
      <c r="A37" s="488" t="s">
        <v>579</v>
      </c>
      <c r="B37" s="489" t="s">
        <v>579</v>
      </c>
      <c r="C37" s="226" t="s">
        <v>580</v>
      </c>
      <c r="D37" s="242" t="s">
        <v>581</v>
      </c>
      <c r="E37" s="228" t="s">
        <v>581</v>
      </c>
      <c r="F37" s="54">
        <v>13.75</v>
      </c>
      <c r="G37" s="87">
        <f t="shared" si="3"/>
        <v>137.5</v>
      </c>
      <c r="H37" s="77">
        <f t="shared" si="2"/>
        <v>137.5</v>
      </c>
      <c r="I37" s="203">
        <v>10</v>
      </c>
      <c r="J37" s="490" t="s">
        <v>582</v>
      </c>
      <c r="K37" s="476"/>
    </row>
    <row r="38" spans="1:11" x14ac:dyDescent="0.25">
      <c r="A38" s="488" t="s">
        <v>583</v>
      </c>
      <c r="B38" s="489" t="s">
        <v>584</v>
      </c>
      <c r="C38" s="226" t="s">
        <v>585</v>
      </c>
      <c r="D38" s="242" t="s">
        <v>586</v>
      </c>
      <c r="E38" s="228" t="s">
        <v>586</v>
      </c>
      <c r="F38" s="54">
        <v>16.32</v>
      </c>
      <c r="G38" s="87">
        <f t="shared" si="3"/>
        <v>163.19999999999999</v>
      </c>
      <c r="H38" s="77">
        <f t="shared" si="2"/>
        <v>163.19999999999999</v>
      </c>
      <c r="I38" s="203">
        <v>10</v>
      </c>
      <c r="J38" s="490" t="s">
        <v>587</v>
      </c>
      <c r="K38" s="476"/>
    </row>
    <row r="39" spans="1:11" x14ac:dyDescent="0.25">
      <c r="A39" s="488" t="s">
        <v>588</v>
      </c>
      <c r="B39" s="489" t="s">
        <v>589</v>
      </c>
      <c r="C39" s="226" t="s">
        <v>590</v>
      </c>
      <c r="D39" s="242" t="s">
        <v>591</v>
      </c>
      <c r="E39" s="228" t="s">
        <v>591</v>
      </c>
      <c r="F39" s="54">
        <v>23.48</v>
      </c>
      <c r="G39" s="87">
        <f t="shared" si="3"/>
        <v>234.8</v>
      </c>
      <c r="H39" s="77">
        <f t="shared" si="2"/>
        <v>234.8</v>
      </c>
      <c r="I39" s="203">
        <v>5</v>
      </c>
      <c r="J39" s="490" t="s">
        <v>592</v>
      </c>
      <c r="K39" s="476"/>
    </row>
    <row r="40" spans="1:11" x14ac:dyDescent="0.25">
      <c r="A40" s="488" t="s">
        <v>593</v>
      </c>
      <c r="B40" s="489" t="s">
        <v>594</v>
      </c>
      <c r="C40" s="226" t="s">
        <v>595</v>
      </c>
      <c r="D40" s="242" t="s">
        <v>596</v>
      </c>
      <c r="E40" s="228" t="s">
        <v>596</v>
      </c>
      <c r="F40" s="54">
        <v>31.29</v>
      </c>
      <c r="G40" s="87">
        <f t="shared" si="3"/>
        <v>312.89999999999998</v>
      </c>
      <c r="H40" s="77">
        <f t="shared" si="2"/>
        <v>312.89999999999998</v>
      </c>
      <c r="I40" s="203">
        <v>5</v>
      </c>
      <c r="J40" s="490" t="s">
        <v>597</v>
      </c>
      <c r="K40" s="476"/>
    </row>
    <row r="41" spans="1:11" x14ac:dyDescent="0.25">
      <c r="A41" s="488" t="s">
        <v>598</v>
      </c>
      <c r="B41" s="489" t="s">
        <v>599</v>
      </c>
      <c r="C41" s="226" t="s">
        <v>600</v>
      </c>
      <c r="D41" s="242" t="s">
        <v>601</v>
      </c>
      <c r="E41" s="228" t="s">
        <v>601</v>
      </c>
      <c r="F41" s="54">
        <v>40.65</v>
      </c>
      <c r="G41" s="87">
        <f t="shared" si="3"/>
        <v>406.5</v>
      </c>
      <c r="H41" s="77">
        <f t="shared" si="2"/>
        <v>406.5</v>
      </c>
      <c r="I41" s="203">
        <v>5</v>
      </c>
      <c r="J41" s="490" t="s">
        <v>602</v>
      </c>
      <c r="K41" s="476"/>
    </row>
    <row r="42" spans="1:11" x14ac:dyDescent="0.25">
      <c r="A42" s="488" t="s">
        <v>603</v>
      </c>
      <c r="B42" s="489" t="s">
        <v>604</v>
      </c>
      <c r="C42" s="226" t="s">
        <v>605</v>
      </c>
      <c r="D42" s="242" t="s">
        <v>606</v>
      </c>
      <c r="E42" s="228" t="s">
        <v>606</v>
      </c>
      <c r="F42" s="54">
        <v>61.3</v>
      </c>
      <c r="G42" s="87">
        <f t="shared" si="3"/>
        <v>613</v>
      </c>
      <c r="H42" s="77">
        <f t="shared" si="2"/>
        <v>613</v>
      </c>
      <c r="I42" s="203">
        <v>1</v>
      </c>
      <c r="J42" s="490" t="s">
        <v>607</v>
      </c>
      <c r="K42" s="476"/>
    </row>
    <row r="43" spans="1:11" x14ac:dyDescent="0.25">
      <c r="A43" s="488" t="s">
        <v>608</v>
      </c>
      <c r="B43" s="489" t="s">
        <v>608</v>
      </c>
      <c r="C43" s="226" t="s">
        <v>609</v>
      </c>
      <c r="D43" s="242" t="s">
        <v>610</v>
      </c>
      <c r="E43" s="228" t="s">
        <v>610</v>
      </c>
      <c r="F43" s="54">
        <v>89.32</v>
      </c>
      <c r="G43" s="87">
        <f t="shared" si="3"/>
        <v>893.19999999999993</v>
      </c>
      <c r="H43" s="77">
        <f t="shared" si="2"/>
        <v>893.19999999999993</v>
      </c>
      <c r="I43" s="203">
        <v>1</v>
      </c>
      <c r="J43" s="490" t="s">
        <v>611</v>
      </c>
      <c r="K43" s="476"/>
    </row>
    <row r="44" spans="1:11" x14ac:dyDescent="0.25">
      <c r="A44" s="488" t="s">
        <v>612</v>
      </c>
      <c r="B44" s="489" t="s">
        <v>612</v>
      </c>
      <c r="C44" s="226" t="s">
        <v>613</v>
      </c>
      <c r="D44" s="242" t="s">
        <v>614</v>
      </c>
      <c r="E44" s="228" t="s">
        <v>614</v>
      </c>
      <c r="F44" s="54">
        <v>120.74</v>
      </c>
      <c r="G44" s="87">
        <f t="shared" si="3"/>
        <v>1207.3999999999999</v>
      </c>
      <c r="H44" s="77">
        <f t="shared" si="2"/>
        <v>1207.3999999999999</v>
      </c>
      <c r="I44" s="203">
        <v>1</v>
      </c>
      <c r="J44" s="490" t="s">
        <v>615</v>
      </c>
      <c r="K44" s="476"/>
    </row>
    <row r="45" spans="1:11" x14ac:dyDescent="0.25">
      <c r="A45" s="495" t="s">
        <v>616</v>
      </c>
      <c r="B45" s="496" t="s">
        <v>612</v>
      </c>
      <c r="C45" s="226" t="s">
        <v>617</v>
      </c>
      <c r="D45" s="242" t="s">
        <v>614</v>
      </c>
      <c r="E45" s="228" t="s">
        <v>614</v>
      </c>
      <c r="F45" s="54">
        <v>159.4</v>
      </c>
      <c r="G45" s="87">
        <f t="shared" si="3"/>
        <v>1594</v>
      </c>
      <c r="H45" s="77">
        <f t="shared" si="2"/>
        <v>1594</v>
      </c>
      <c r="I45" s="203">
        <v>1</v>
      </c>
      <c r="J45" s="490" t="s">
        <v>618</v>
      </c>
      <c r="K45" s="476"/>
    </row>
    <row r="46" spans="1:11" ht="15.75" thickBot="1" x14ac:dyDescent="0.3">
      <c r="A46" s="497" t="s">
        <v>619</v>
      </c>
      <c r="B46" s="498" t="s">
        <v>619</v>
      </c>
      <c r="C46" s="281" t="s">
        <v>620</v>
      </c>
      <c r="D46" s="282" t="s">
        <v>621</v>
      </c>
      <c r="E46" s="283" t="s">
        <v>621</v>
      </c>
      <c r="F46" s="57">
        <v>216.05</v>
      </c>
      <c r="G46" s="88">
        <f t="shared" si="3"/>
        <v>2160.5</v>
      </c>
      <c r="H46" s="76">
        <f t="shared" si="2"/>
        <v>2160.5</v>
      </c>
      <c r="I46" s="212">
        <v>1</v>
      </c>
      <c r="J46" s="499" t="s">
        <v>622</v>
      </c>
      <c r="K46" s="500"/>
    </row>
    <row r="47" spans="1:11" x14ac:dyDescent="0.25">
      <c r="A47" s="60"/>
      <c r="B47" s="60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60"/>
      <c r="B48" s="60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60"/>
      <c r="B50" s="60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60"/>
      <c r="B51" s="60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494"/>
      <c r="B52" s="494"/>
      <c r="C52" s="494"/>
      <c r="D52" s="494"/>
      <c r="E52" s="494"/>
      <c r="F52" s="494"/>
      <c r="G52" s="494"/>
      <c r="H52" s="494"/>
      <c r="I52" s="494"/>
      <c r="J52" s="494"/>
      <c r="K52" s="9"/>
    </row>
    <row r="53" spans="1:11" x14ac:dyDescent="0.25">
      <c r="A53" s="494"/>
      <c r="B53" s="494"/>
      <c r="C53" s="494"/>
      <c r="D53" s="494"/>
      <c r="E53" s="494"/>
      <c r="F53" s="494"/>
      <c r="G53" s="494"/>
      <c r="H53" s="494"/>
      <c r="I53" s="494"/>
      <c r="J53" s="494"/>
      <c r="K53" s="9"/>
    </row>
    <row r="54" spans="1:11" x14ac:dyDescent="0.25">
      <c r="A54" s="494"/>
      <c r="B54" s="494"/>
      <c r="C54" s="494"/>
      <c r="D54" s="494"/>
      <c r="E54" s="494"/>
      <c r="F54" s="494"/>
      <c r="G54" s="494"/>
      <c r="H54" s="494"/>
      <c r="I54" s="494"/>
      <c r="J54" s="494"/>
      <c r="K54" s="9"/>
    </row>
    <row r="55" spans="1:11" x14ac:dyDescent="0.25">
      <c r="A55" s="494" t="s">
        <v>87</v>
      </c>
      <c r="B55" s="494"/>
      <c r="C55" s="494"/>
      <c r="D55" s="494"/>
      <c r="E55" s="494"/>
      <c r="F55" s="494"/>
      <c r="G55" s="494"/>
      <c r="H55" s="494"/>
      <c r="I55" s="494"/>
      <c r="J55" s="494"/>
      <c r="K55" s="494"/>
    </row>
    <row r="56" spans="1:11" x14ac:dyDescent="0.25">
      <c r="A56" s="494" t="s">
        <v>88</v>
      </c>
      <c r="B56" s="494"/>
      <c r="C56" s="494"/>
      <c r="D56" s="494"/>
      <c r="E56" s="494"/>
      <c r="F56" s="494"/>
      <c r="G56" s="494"/>
      <c r="H56" s="494"/>
      <c r="I56" s="494"/>
      <c r="J56" s="494"/>
      <c r="K56" s="494"/>
    </row>
    <row r="57" spans="1:11" ht="15.75" thickBot="1" x14ac:dyDescent="0.3">
      <c r="A57" s="494" t="s">
        <v>89</v>
      </c>
      <c r="B57" s="494"/>
      <c r="C57" s="494"/>
      <c r="D57" s="494"/>
      <c r="E57" s="494"/>
      <c r="F57" s="494"/>
      <c r="G57" s="494"/>
      <c r="H57" s="494"/>
      <c r="I57" s="494"/>
      <c r="J57" s="494"/>
      <c r="K57" s="494"/>
    </row>
    <row r="58" spans="1:11" ht="15.75" thickBot="1" x14ac:dyDescent="0.3">
      <c r="A58" s="501" t="s">
        <v>90</v>
      </c>
      <c r="B58" s="502"/>
      <c r="C58" s="502"/>
      <c r="D58" s="502"/>
      <c r="E58" s="502"/>
      <c r="F58" s="502"/>
      <c r="G58" s="502"/>
      <c r="H58" s="502"/>
      <c r="I58" s="502"/>
      <c r="J58" s="502"/>
      <c r="K58" s="503"/>
    </row>
    <row r="59" spans="1:11" ht="15" customHeight="1" x14ac:dyDescent="0.25">
      <c r="A59" s="504" t="s">
        <v>823</v>
      </c>
      <c r="B59" s="505"/>
      <c r="C59" s="505"/>
      <c r="D59" s="505"/>
      <c r="E59" s="505"/>
      <c r="F59" s="505"/>
      <c r="G59" s="505"/>
      <c r="H59" s="505"/>
      <c r="I59" s="505"/>
      <c r="J59" s="505"/>
      <c r="K59" s="506"/>
    </row>
    <row r="60" spans="1:11" ht="15.75" customHeight="1" thickBot="1" x14ac:dyDescent="0.3">
      <c r="A60" s="339"/>
      <c r="B60" s="340"/>
      <c r="C60" s="340"/>
      <c r="D60" s="340"/>
      <c r="E60" s="340"/>
      <c r="F60" s="340"/>
      <c r="G60" s="340"/>
      <c r="H60" s="340"/>
      <c r="I60" s="340"/>
      <c r="J60" s="340"/>
      <c r="K60" s="341"/>
    </row>
    <row r="61" spans="1:11" ht="16.5" thickBot="1" x14ac:dyDescent="0.3">
      <c r="A61" s="270" t="str">
        <f>A3</f>
        <v>Effective April 23, 2025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1"/>
    </row>
    <row r="62" spans="1:11" x14ac:dyDescent="0.25">
      <c r="A62" s="259"/>
      <c r="B62" s="260"/>
      <c r="C62" s="260"/>
      <c r="D62" s="260"/>
      <c r="E62" s="260"/>
      <c r="F62" s="260"/>
      <c r="G62" s="260"/>
      <c r="H62" s="260"/>
      <c r="I62" s="260"/>
      <c r="J62" s="260"/>
      <c r="K62" s="261"/>
    </row>
    <row r="63" spans="1:11" x14ac:dyDescent="0.25">
      <c r="A63" s="262"/>
      <c r="B63" s="242"/>
      <c r="C63" s="242"/>
      <c r="D63" s="242"/>
      <c r="E63" s="242"/>
      <c r="F63" s="242"/>
      <c r="G63" s="242"/>
      <c r="H63" s="242"/>
      <c r="I63" s="242"/>
      <c r="J63" s="242"/>
      <c r="K63" s="263"/>
    </row>
    <row r="64" spans="1:11" x14ac:dyDescent="0.25">
      <c r="A64" s="262"/>
      <c r="B64" s="242"/>
      <c r="C64" s="242"/>
      <c r="D64" s="242"/>
      <c r="E64" s="242"/>
      <c r="F64" s="242"/>
      <c r="G64" s="242"/>
      <c r="H64" s="242"/>
      <c r="I64" s="242"/>
      <c r="J64" s="242"/>
      <c r="K64" s="263"/>
    </row>
    <row r="65" spans="1:11" x14ac:dyDescent="0.25">
      <c r="A65" s="262"/>
      <c r="B65" s="242"/>
      <c r="C65" s="242"/>
      <c r="D65" s="242"/>
      <c r="E65" s="242"/>
      <c r="F65" s="242"/>
      <c r="G65" s="242"/>
      <c r="H65" s="242"/>
      <c r="I65" s="242"/>
      <c r="J65" s="242"/>
      <c r="K65" s="263"/>
    </row>
    <row r="66" spans="1:11" ht="15.75" thickBot="1" x14ac:dyDescent="0.3">
      <c r="A66" s="216"/>
      <c r="B66" s="53"/>
      <c r="C66" s="211"/>
      <c r="D66" s="211"/>
      <c r="E66" s="211"/>
      <c r="F66" s="211"/>
      <c r="G66" s="211"/>
      <c r="H66" s="211"/>
      <c r="I66" s="211"/>
      <c r="J66" s="211"/>
      <c r="K66" s="17"/>
    </row>
    <row r="67" spans="1:11" ht="15" customHeight="1" x14ac:dyDescent="0.25">
      <c r="A67" s="465" t="s">
        <v>0</v>
      </c>
      <c r="B67" s="466"/>
      <c r="C67" s="264" t="s">
        <v>1</v>
      </c>
      <c r="D67" s="471"/>
      <c r="E67" s="265"/>
      <c r="F67" s="208"/>
      <c r="G67" s="373" t="s">
        <v>95</v>
      </c>
      <c r="H67" s="210" t="s">
        <v>2</v>
      </c>
      <c r="I67" s="373" t="s">
        <v>493</v>
      </c>
      <c r="J67" s="264" t="s">
        <v>4</v>
      </c>
      <c r="K67" s="265"/>
    </row>
    <row r="68" spans="1:11" ht="15.75" thickBot="1" x14ac:dyDescent="0.3">
      <c r="A68" s="467"/>
      <c r="B68" s="468"/>
      <c r="C68" s="353"/>
      <c r="D68" s="472"/>
      <c r="E68" s="354"/>
      <c r="F68" s="214" t="s">
        <v>494</v>
      </c>
      <c r="G68" s="374"/>
      <c r="H68" s="215"/>
      <c r="I68" s="374"/>
      <c r="J68" s="353"/>
      <c r="K68" s="354"/>
    </row>
    <row r="69" spans="1:11" ht="15.75" thickBot="1" x14ac:dyDescent="0.3">
      <c r="A69" s="469"/>
      <c r="B69" s="470"/>
      <c r="C69" s="266"/>
      <c r="D69" s="412"/>
      <c r="E69" s="267"/>
      <c r="F69" s="209"/>
      <c r="G69" s="375"/>
      <c r="H69" s="69">
        <f>H11</f>
        <v>1</v>
      </c>
      <c r="I69" s="375"/>
      <c r="J69" s="266"/>
      <c r="K69" s="267"/>
    </row>
    <row r="70" spans="1:11" ht="15.75" customHeight="1" thickBot="1" x14ac:dyDescent="0.3">
      <c r="A70" s="477" t="s">
        <v>564</v>
      </c>
      <c r="B70" s="478"/>
      <c r="C70" s="478"/>
      <c r="D70" s="478"/>
      <c r="E70" s="478"/>
      <c r="F70" s="478"/>
      <c r="G70" s="478"/>
      <c r="H70" s="478"/>
      <c r="I70" s="478"/>
      <c r="J70" s="478"/>
      <c r="K70" s="479"/>
    </row>
    <row r="71" spans="1:11" ht="15.75" thickBot="1" x14ac:dyDescent="0.3">
      <c r="A71" s="249" t="s">
        <v>623</v>
      </c>
      <c r="B71" s="250"/>
      <c r="C71" s="250"/>
      <c r="D71" s="250"/>
      <c r="E71" s="250"/>
      <c r="F71" s="250"/>
      <c r="G71" s="250"/>
      <c r="H71" s="250"/>
      <c r="I71" s="250"/>
      <c r="J71" s="250"/>
      <c r="K71" s="251"/>
    </row>
    <row r="72" spans="1:11" x14ac:dyDescent="0.25">
      <c r="A72" s="272" t="s">
        <v>1067</v>
      </c>
      <c r="B72" s="273"/>
      <c r="C72" s="492" t="s">
        <v>1068</v>
      </c>
      <c r="D72" s="493"/>
      <c r="E72" s="273"/>
      <c r="F72" s="59">
        <f t="shared" ref="F72:F85" si="4">F33</f>
        <v>6.96</v>
      </c>
      <c r="G72" s="97">
        <f>F72*20</f>
        <v>139.19999999999999</v>
      </c>
      <c r="H72" s="79">
        <f>G72*$H$11</f>
        <v>139.19999999999999</v>
      </c>
      <c r="I72" s="213">
        <v>1</v>
      </c>
      <c r="J72" s="276" t="s">
        <v>1070</v>
      </c>
      <c r="K72" s="277"/>
    </row>
    <row r="73" spans="1:11" x14ac:dyDescent="0.25">
      <c r="A73" s="473" t="s">
        <v>624</v>
      </c>
      <c r="B73" s="474" t="s">
        <v>624</v>
      </c>
      <c r="C73" s="301" t="s">
        <v>625</v>
      </c>
      <c r="D73" s="301" t="s">
        <v>626</v>
      </c>
      <c r="E73" s="226" t="s">
        <v>626</v>
      </c>
      <c r="F73" s="54">
        <f t="shared" si="4"/>
        <v>5.27</v>
      </c>
      <c r="G73" s="98">
        <f>F73*20</f>
        <v>105.39999999999999</v>
      </c>
      <c r="H73" s="77">
        <f>G73*$H$11</f>
        <v>105.39999999999999</v>
      </c>
      <c r="I73" s="204">
        <v>1</v>
      </c>
      <c r="J73" s="475" t="s">
        <v>627</v>
      </c>
      <c r="K73" s="476"/>
    </row>
    <row r="74" spans="1:11" x14ac:dyDescent="0.25">
      <c r="A74" s="473" t="s">
        <v>628</v>
      </c>
      <c r="B74" s="474" t="s">
        <v>628</v>
      </c>
      <c r="C74" s="301" t="s">
        <v>629</v>
      </c>
      <c r="D74" s="301" t="s">
        <v>630</v>
      </c>
      <c r="E74" s="226" t="s">
        <v>630</v>
      </c>
      <c r="F74" s="54">
        <f t="shared" si="4"/>
        <v>7.93</v>
      </c>
      <c r="G74" s="98">
        <f t="shared" ref="G74:G85" si="5">F74*20</f>
        <v>158.6</v>
      </c>
      <c r="H74" s="77">
        <f t="shared" ref="H74:H85" si="6">G74*$H$11</f>
        <v>158.6</v>
      </c>
      <c r="I74" s="204">
        <v>25</v>
      </c>
      <c r="J74" s="475" t="s">
        <v>631</v>
      </c>
      <c r="K74" s="476"/>
    </row>
    <row r="75" spans="1:11" x14ac:dyDescent="0.25">
      <c r="A75" s="473" t="s">
        <v>632</v>
      </c>
      <c r="B75" s="474" t="s">
        <v>633</v>
      </c>
      <c r="C75" s="301" t="s">
        <v>634</v>
      </c>
      <c r="D75" s="301" t="s">
        <v>635</v>
      </c>
      <c r="E75" s="226" t="s">
        <v>635</v>
      </c>
      <c r="F75" s="54">
        <f t="shared" si="4"/>
        <v>10.26</v>
      </c>
      <c r="G75" s="98">
        <f t="shared" si="5"/>
        <v>205.2</v>
      </c>
      <c r="H75" s="77">
        <f t="shared" si="6"/>
        <v>205.2</v>
      </c>
      <c r="I75" s="204">
        <v>20</v>
      </c>
      <c r="J75" s="475" t="s">
        <v>636</v>
      </c>
      <c r="K75" s="476"/>
    </row>
    <row r="76" spans="1:11" x14ac:dyDescent="0.25">
      <c r="A76" s="473" t="s">
        <v>637</v>
      </c>
      <c r="B76" s="474" t="s">
        <v>637</v>
      </c>
      <c r="C76" s="301" t="s">
        <v>638</v>
      </c>
      <c r="D76" s="301" t="s">
        <v>639</v>
      </c>
      <c r="E76" s="226" t="s">
        <v>639</v>
      </c>
      <c r="F76" s="54">
        <f t="shared" si="4"/>
        <v>13.75</v>
      </c>
      <c r="G76" s="98">
        <f t="shared" si="5"/>
        <v>275</v>
      </c>
      <c r="H76" s="77">
        <f t="shared" si="6"/>
        <v>275</v>
      </c>
      <c r="I76" s="204">
        <v>10</v>
      </c>
      <c r="J76" s="475" t="s">
        <v>640</v>
      </c>
      <c r="K76" s="476"/>
    </row>
    <row r="77" spans="1:11" x14ac:dyDescent="0.25">
      <c r="A77" s="473" t="s">
        <v>641</v>
      </c>
      <c r="B77" s="474" t="s">
        <v>642</v>
      </c>
      <c r="C77" s="301" t="s">
        <v>643</v>
      </c>
      <c r="D77" s="301" t="s">
        <v>644</v>
      </c>
      <c r="E77" s="226" t="s">
        <v>644</v>
      </c>
      <c r="F77" s="54">
        <f t="shared" si="4"/>
        <v>16.32</v>
      </c>
      <c r="G77" s="98">
        <f t="shared" si="5"/>
        <v>326.39999999999998</v>
      </c>
      <c r="H77" s="77">
        <f t="shared" si="6"/>
        <v>326.39999999999998</v>
      </c>
      <c r="I77" s="204">
        <v>10</v>
      </c>
      <c r="J77" s="475" t="s">
        <v>645</v>
      </c>
      <c r="K77" s="476"/>
    </row>
    <row r="78" spans="1:11" x14ac:dyDescent="0.25">
      <c r="A78" s="473" t="s">
        <v>646</v>
      </c>
      <c r="B78" s="474" t="s">
        <v>647</v>
      </c>
      <c r="C78" s="301" t="s">
        <v>648</v>
      </c>
      <c r="D78" s="301" t="s">
        <v>649</v>
      </c>
      <c r="E78" s="226" t="s">
        <v>649</v>
      </c>
      <c r="F78" s="54">
        <f t="shared" si="4"/>
        <v>23.48</v>
      </c>
      <c r="G78" s="98">
        <f t="shared" si="5"/>
        <v>469.6</v>
      </c>
      <c r="H78" s="77">
        <f t="shared" si="6"/>
        <v>469.6</v>
      </c>
      <c r="I78" s="204">
        <v>5</v>
      </c>
      <c r="J78" s="475" t="s">
        <v>650</v>
      </c>
      <c r="K78" s="476"/>
    </row>
    <row r="79" spans="1:11" x14ac:dyDescent="0.25">
      <c r="A79" s="473" t="s">
        <v>651</v>
      </c>
      <c r="B79" s="474" t="s">
        <v>652</v>
      </c>
      <c r="C79" s="301" t="s">
        <v>653</v>
      </c>
      <c r="D79" s="301" t="s">
        <v>654</v>
      </c>
      <c r="E79" s="226" t="s">
        <v>654</v>
      </c>
      <c r="F79" s="54">
        <f t="shared" si="4"/>
        <v>31.29</v>
      </c>
      <c r="G79" s="98">
        <f t="shared" si="5"/>
        <v>625.79999999999995</v>
      </c>
      <c r="H79" s="77">
        <f t="shared" si="6"/>
        <v>625.79999999999995</v>
      </c>
      <c r="I79" s="204">
        <v>5</v>
      </c>
      <c r="J79" s="475" t="s">
        <v>655</v>
      </c>
      <c r="K79" s="476"/>
    </row>
    <row r="80" spans="1:11" x14ac:dyDescent="0.25">
      <c r="A80" s="473" t="s">
        <v>656</v>
      </c>
      <c r="B80" s="474" t="s">
        <v>657</v>
      </c>
      <c r="C80" s="301" t="s">
        <v>658</v>
      </c>
      <c r="D80" s="301" t="s">
        <v>659</v>
      </c>
      <c r="E80" s="226" t="s">
        <v>659</v>
      </c>
      <c r="F80" s="54">
        <f t="shared" si="4"/>
        <v>40.65</v>
      </c>
      <c r="G80" s="98">
        <f t="shared" si="5"/>
        <v>813</v>
      </c>
      <c r="H80" s="77">
        <f t="shared" si="6"/>
        <v>813</v>
      </c>
      <c r="I80" s="204">
        <v>5</v>
      </c>
      <c r="J80" s="475" t="s">
        <v>660</v>
      </c>
      <c r="K80" s="476"/>
    </row>
    <row r="81" spans="1:11" x14ac:dyDescent="0.25">
      <c r="A81" s="473" t="s">
        <v>661</v>
      </c>
      <c r="B81" s="474" t="s">
        <v>662</v>
      </c>
      <c r="C81" s="301" t="s">
        <v>663</v>
      </c>
      <c r="D81" s="301" t="s">
        <v>664</v>
      </c>
      <c r="E81" s="226" t="s">
        <v>664</v>
      </c>
      <c r="F81" s="54">
        <f t="shared" si="4"/>
        <v>61.3</v>
      </c>
      <c r="G81" s="98">
        <f t="shared" si="5"/>
        <v>1226</v>
      </c>
      <c r="H81" s="77">
        <f t="shared" si="6"/>
        <v>1226</v>
      </c>
      <c r="I81" s="204">
        <v>1</v>
      </c>
      <c r="J81" s="475" t="s">
        <v>665</v>
      </c>
      <c r="K81" s="476"/>
    </row>
    <row r="82" spans="1:11" x14ac:dyDescent="0.25">
      <c r="A82" s="473" t="s">
        <v>666</v>
      </c>
      <c r="B82" s="474" t="s">
        <v>666</v>
      </c>
      <c r="C82" s="301" t="s">
        <v>667</v>
      </c>
      <c r="D82" s="301" t="s">
        <v>668</v>
      </c>
      <c r="E82" s="226" t="s">
        <v>668</v>
      </c>
      <c r="F82" s="54">
        <f t="shared" si="4"/>
        <v>89.32</v>
      </c>
      <c r="G82" s="98">
        <f t="shared" si="5"/>
        <v>1786.3999999999999</v>
      </c>
      <c r="H82" s="77">
        <f t="shared" si="6"/>
        <v>1786.3999999999999</v>
      </c>
      <c r="I82" s="204">
        <v>1</v>
      </c>
      <c r="J82" s="475" t="s">
        <v>669</v>
      </c>
      <c r="K82" s="476"/>
    </row>
    <row r="83" spans="1:11" x14ac:dyDescent="0.25">
      <c r="A83" s="473" t="s">
        <v>670</v>
      </c>
      <c r="B83" s="474" t="s">
        <v>670</v>
      </c>
      <c r="C83" s="301" t="s">
        <v>671</v>
      </c>
      <c r="D83" s="301" t="s">
        <v>672</v>
      </c>
      <c r="E83" s="226" t="s">
        <v>672</v>
      </c>
      <c r="F83" s="54">
        <f t="shared" si="4"/>
        <v>120.74</v>
      </c>
      <c r="G83" s="98">
        <f t="shared" si="5"/>
        <v>2414.7999999999997</v>
      </c>
      <c r="H83" s="77">
        <f t="shared" si="6"/>
        <v>2414.7999999999997</v>
      </c>
      <c r="I83" s="204">
        <v>1</v>
      </c>
      <c r="J83" s="475" t="s">
        <v>673</v>
      </c>
      <c r="K83" s="476"/>
    </row>
    <row r="84" spans="1:11" x14ac:dyDescent="0.25">
      <c r="A84" s="473" t="s">
        <v>674</v>
      </c>
      <c r="B84" s="474" t="s">
        <v>674</v>
      </c>
      <c r="C84" s="301" t="s">
        <v>675</v>
      </c>
      <c r="D84" s="301" t="s">
        <v>676</v>
      </c>
      <c r="E84" s="226" t="s">
        <v>676</v>
      </c>
      <c r="F84" s="54">
        <f t="shared" si="4"/>
        <v>159.4</v>
      </c>
      <c r="G84" s="98">
        <f t="shared" si="5"/>
        <v>3188</v>
      </c>
      <c r="H84" s="77">
        <f t="shared" si="6"/>
        <v>3188</v>
      </c>
      <c r="I84" s="204">
        <v>1</v>
      </c>
      <c r="J84" s="475" t="s">
        <v>677</v>
      </c>
      <c r="K84" s="476"/>
    </row>
    <row r="85" spans="1:11" ht="15.75" thickBot="1" x14ac:dyDescent="0.3">
      <c r="A85" s="512" t="s">
        <v>678</v>
      </c>
      <c r="B85" s="513" t="s">
        <v>678</v>
      </c>
      <c r="C85" s="324" t="s">
        <v>679</v>
      </c>
      <c r="D85" s="324" t="s">
        <v>680</v>
      </c>
      <c r="E85" s="281" t="s">
        <v>680</v>
      </c>
      <c r="F85" s="57">
        <f t="shared" si="4"/>
        <v>216.05</v>
      </c>
      <c r="G85" s="99">
        <f t="shared" si="5"/>
        <v>4321</v>
      </c>
      <c r="H85" s="76">
        <f t="shared" si="6"/>
        <v>4321</v>
      </c>
      <c r="I85" s="205">
        <v>1</v>
      </c>
      <c r="J85" s="514" t="s">
        <v>681</v>
      </c>
      <c r="K85" s="500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515" t="s">
        <v>78</v>
      </c>
      <c r="B88" s="516"/>
      <c r="C88" s="517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61"/>
      <c r="B89" s="60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62" t="s">
        <v>79</v>
      </c>
      <c r="B90" s="62"/>
      <c r="C90" s="63"/>
      <c r="D90" s="64"/>
      <c r="E90" s="63"/>
      <c r="F90" s="63"/>
      <c r="G90" s="63"/>
      <c r="H90" s="9"/>
      <c r="I90" s="9"/>
      <c r="J90" s="9"/>
      <c r="K90" s="9"/>
    </row>
    <row r="91" spans="1:11" x14ac:dyDescent="0.25">
      <c r="A91" s="65" t="s">
        <v>682</v>
      </c>
      <c r="B91" s="62"/>
      <c r="C91" s="63"/>
      <c r="D91" s="64"/>
      <c r="E91" s="63"/>
      <c r="F91" s="63"/>
      <c r="G91" s="63"/>
      <c r="H91" s="9"/>
      <c r="I91" s="9"/>
      <c r="J91" s="9"/>
      <c r="K91" s="9"/>
    </row>
    <row r="92" spans="1:11" x14ac:dyDescent="0.25">
      <c r="A92" s="62" t="s">
        <v>81</v>
      </c>
      <c r="B92" s="62"/>
      <c r="C92" s="63"/>
      <c r="D92" s="64"/>
      <c r="E92" s="63"/>
      <c r="F92" s="63"/>
      <c r="G92" s="63"/>
      <c r="H92" s="9"/>
      <c r="I92" s="9"/>
      <c r="J92" s="9"/>
      <c r="K92" s="9"/>
    </row>
    <row r="93" spans="1:11" x14ac:dyDescent="0.25">
      <c r="A93" s="62" t="s">
        <v>683</v>
      </c>
      <c r="B93" s="62"/>
      <c r="C93" s="63"/>
      <c r="D93" s="64"/>
      <c r="E93" s="63"/>
      <c r="F93" s="63"/>
      <c r="G93" s="63"/>
      <c r="H93" s="9"/>
      <c r="I93" s="9"/>
      <c r="J93" s="9"/>
      <c r="K93" s="9"/>
    </row>
    <row r="94" spans="1:11" x14ac:dyDescent="0.25">
      <c r="A94" s="66" t="s">
        <v>83</v>
      </c>
      <c r="B94" s="62"/>
      <c r="C94" s="63"/>
      <c r="D94" s="64"/>
      <c r="E94" s="63"/>
      <c r="F94" s="63"/>
      <c r="G94" s="63"/>
      <c r="H94" s="9"/>
      <c r="I94" s="9"/>
      <c r="J94" s="9"/>
      <c r="K94" s="9"/>
    </row>
    <row r="95" spans="1:11" x14ac:dyDescent="0.25">
      <c r="A95" s="62"/>
      <c r="B95" s="62"/>
      <c r="C95" s="63"/>
      <c r="D95" s="64"/>
      <c r="E95" s="63"/>
      <c r="F95" s="63"/>
      <c r="G95" s="63"/>
      <c r="H95" s="9"/>
      <c r="I95" s="9"/>
      <c r="J95" s="9"/>
      <c r="K95" s="9"/>
    </row>
    <row r="96" spans="1:11" x14ac:dyDescent="0.25">
      <c r="A96" s="67" t="s">
        <v>84</v>
      </c>
      <c r="B96" s="68"/>
      <c r="C96" s="63"/>
      <c r="D96" s="64"/>
      <c r="E96" s="63"/>
      <c r="F96" s="63"/>
      <c r="G96" s="63"/>
      <c r="H96" s="9"/>
      <c r="I96" s="9"/>
      <c r="J96" s="9"/>
      <c r="K96" s="9"/>
    </row>
    <row r="97" spans="1:11" x14ac:dyDescent="0.25">
      <c r="A97" s="66"/>
      <c r="B97" s="62"/>
      <c r="C97" s="63"/>
      <c r="D97" s="64"/>
      <c r="E97" s="63"/>
      <c r="F97" s="63"/>
      <c r="G97" s="63"/>
      <c r="H97" s="9"/>
      <c r="I97" s="9"/>
      <c r="J97" s="9"/>
      <c r="K97" s="9"/>
    </row>
    <row r="98" spans="1:11" x14ac:dyDescent="0.25">
      <c r="A98" s="62" t="s">
        <v>85</v>
      </c>
      <c r="B98" s="62"/>
      <c r="C98" s="63"/>
      <c r="D98" s="64"/>
      <c r="E98" s="63"/>
      <c r="F98" s="63"/>
      <c r="G98" s="63"/>
      <c r="H98" s="9"/>
      <c r="I98" s="9"/>
      <c r="J98" s="9"/>
      <c r="K98" s="9"/>
    </row>
    <row r="99" spans="1:11" x14ac:dyDescent="0.25">
      <c r="A99" s="65" t="s">
        <v>92</v>
      </c>
      <c r="B99" s="62"/>
      <c r="C99" s="63"/>
      <c r="D99" s="64"/>
      <c r="E99" s="63"/>
      <c r="F99" s="63"/>
      <c r="G99" s="63"/>
      <c r="H99" s="9"/>
      <c r="I99" s="9"/>
      <c r="J99" s="9"/>
      <c r="K99" s="9"/>
    </row>
    <row r="100" spans="1:11" x14ac:dyDescent="0.25">
      <c r="A100" s="65" t="s">
        <v>684</v>
      </c>
      <c r="B100" s="62"/>
      <c r="C100" s="63"/>
      <c r="D100" s="64"/>
      <c r="E100" s="63"/>
      <c r="F100" s="63"/>
      <c r="G100" s="63"/>
      <c r="H100" s="9"/>
      <c r="I100" s="9"/>
      <c r="J100" s="9"/>
      <c r="K100" s="9"/>
    </row>
    <row r="101" spans="1:11" x14ac:dyDescent="0.25">
      <c r="A101" s="65" t="s">
        <v>86</v>
      </c>
      <c r="B101" s="62"/>
      <c r="C101" s="63"/>
      <c r="D101" s="64"/>
      <c r="E101" s="63"/>
      <c r="F101" s="63"/>
      <c r="G101" s="63"/>
      <c r="H101" s="9"/>
      <c r="I101" s="9"/>
      <c r="J101" s="9"/>
      <c r="K101" s="9"/>
    </row>
    <row r="102" spans="1:11" x14ac:dyDescent="0.25">
      <c r="A102" s="62" t="s">
        <v>685</v>
      </c>
      <c r="B102" s="62"/>
      <c r="C102" s="63"/>
      <c r="D102" s="64"/>
      <c r="E102" s="63"/>
      <c r="F102" s="63"/>
      <c r="G102" s="63"/>
      <c r="H102" s="9"/>
      <c r="I102" s="9"/>
      <c r="J102" s="9"/>
      <c r="K102" s="9"/>
    </row>
    <row r="103" spans="1:11" x14ac:dyDescent="0.25">
      <c r="A103" s="62"/>
      <c r="B103" s="62"/>
      <c r="C103" s="63"/>
      <c r="D103" s="64"/>
      <c r="E103" s="63"/>
      <c r="F103" s="63"/>
      <c r="G103" s="63"/>
      <c r="H103" s="9"/>
      <c r="I103" s="9"/>
      <c r="J103" s="9"/>
      <c r="K103" s="9"/>
    </row>
    <row r="104" spans="1:11" x14ac:dyDescent="0.25">
      <c r="A104" s="494"/>
      <c r="B104" s="290"/>
      <c r="C104" s="290"/>
      <c r="D104" s="290"/>
      <c r="E104" s="290"/>
      <c r="F104" s="9"/>
      <c r="G104" s="9"/>
      <c r="H104" s="9"/>
      <c r="I104" s="9"/>
      <c r="J104" s="9"/>
      <c r="K104" s="9"/>
    </row>
    <row r="105" spans="1:11" x14ac:dyDescent="0.25">
      <c r="A105" s="290"/>
      <c r="B105" s="290"/>
      <c r="C105" s="290"/>
      <c r="D105" s="290"/>
      <c r="E105" s="290"/>
      <c r="F105" s="9"/>
      <c r="G105" s="9"/>
      <c r="H105" s="9"/>
      <c r="I105" s="9"/>
      <c r="J105" s="9"/>
      <c r="K105" s="9"/>
    </row>
    <row r="106" spans="1:11" x14ac:dyDescent="0.25">
      <c r="A106" s="290"/>
      <c r="B106" s="290"/>
      <c r="C106" s="290"/>
      <c r="D106" s="290"/>
      <c r="E106" s="290"/>
      <c r="F106" s="9"/>
      <c r="G106" s="9"/>
      <c r="H106" s="9"/>
      <c r="I106" s="9"/>
      <c r="J106" s="9"/>
      <c r="K106" s="9"/>
    </row>
    <row r="107" spans="1:11" x14ac:dyDescent="0.25">
      <c r="A107" s="290"/>
      <c r="B107" s="290"/>
      <c r="C107" s="290"/>
      <c r="D107" s="290"/>
      <c r="E107" s="290"/>
      <c r="F107" s="9"/>
      <c r="G107" s="9"/>
      <c r="H107" s="9"/>
      <c r="I107" s="9"/>
      <c r="J107" s="9"/>
      <c r="K107" s="9"/>
    </row>
    <row r="108" spans="1:11" x14ac:dyDescent="0.25">
      <c r="A108" s="510"/>
      <c r="B108" s="510"/>
      <c r="C108" s="510"/>
      <c r="D108" s="510"/>
      <c r="E108" s="510"/>
      <c r="F108" s="510"/>
      <c r="G108" s="510"/>
      <c r="H108" s="510"/>
      <c r="I108" s="510"/>
      <c r="J108" s="510"/>
      <c r="K108" s="510"/>
    </row>
    <row r="109" spans="1:11" x14ac:dyDescent="0.25">
      <c r="A109" s="510"/>
      <c r="B109" s="510"/>
      <c r="C109" s="510"/>
      <c r="D109" s="510"/>
      <c r="E109" s="510"/>
      <c r="F109" s="510"/>
      <c r="G109" s="510"/>
      <c r="H109" s="510"/>
      <c r="I109" s="510"/>
      <c r="J109" s="510"/>
      <c r="K109" s="510"/>
    </row>
    <row r="110" spans="1:11" x14ac:dyDescent="0.25">
      <c r="A110" s="511"/>
      <c r="B110" s="511"/>
      <c r="C110" s="511"/>
      <c r="D110" s="511"/>
      <c r="E110" s="511"/>
      <c r="F110" s="511"/>
      <c r="G110" s="511"/>
      <c r="H110" s="511"/>
      <c r="I110" s="511"/>
      <c r="J110" s="511"/>
      <c r="K110" s="511"/>
    </row>
    <row r="111" spans="1:11" x14ac:dyDescent="0.25">
      <c r="A111" s="511"/>
      <c r="B111" s="511"/>
      <c r="C111" s="511"/>
      <c r="D111" s="511"/>
      <c r="E111" s="511"/>
      <c r="F111" s="511"/>
      <c r="G111" s="511"/>
      <c r="H111" s="511"/>
      <c r="I111" s="511"/>
      <c r="J111" s="511"/>
      <c r="K111" s="511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ht="15" customHeight="1" x14ac:dyDescent="0.25">
      <c r="A114" s="510" t="s">
        <v>87</v>
      </c>
      <c r="B114" s="510"/>
      <c r="C114" s="510"/>
      <c r="D114" s="510"/>
      <c r="E114" s="510"/>
      <c r="F114" s="510"/>
      <c r="G114" s="510"/>
      <c r="H114" s="510"/>
      <c r="I114" s="510"/>
      <c r="J114" s="510"/>
      <c r="K114" s="510"/>
    </row>
    <row r="115" spans="1:11" ht="15" customHeight="1" x14ac:dyDescent="0.25">
      <c r="A115" s="510" t="s">
        <v>88</v>
      </c>
      <c r="B115" s="510"/>
      <c r="C115" s="510"/>
      <c r="D115" s="510"/>
      <c r="E115" s="510"/>
      <c r="F115" s="510"/>
      <c r="G115" s="510"/>
      <c r="H115" s="510"/>
      <c r="I115" s="510"/>
      <c r="J115" s="510"/>
      <c r="K115" s="510"/>
    </row>
    <row r="116" spans="1:11" ht="15.75" customHeight="1" thickBot="1" x14ac:dyDescent="0.3">
      <c r="A116" s="510" t="s">
        <v>89</v>
      </c>
      <c r="B116" s="510"/>
      <c r="C116" s="510"/>
      <c r="D116" s="510"/>
      <c r="E116" s="510"/>
      <c r="F116" s="510"/>
      <c r="G116" s="510"/>
      <c r="H116" s="510"/>
      <c r="I116" s="510"/>
      <c r="J116" s="510"/>
      <c r="K116" s="510"/>
    </row>
    <row r="117" spans="1:11" ht="15.75" customHeight="1" thickBot="1" x14ac:dyDescent="0.3">
      <c r="A117" s="507" t="s">
        <v>90</v>
      </c>
      <c r="B117" s="508"/>
      <c r="C117" s="508"/>
      <c r="D117" s="508"/>
      <c r="E117" s="508"/>
      <c r="F117" s="508"/>
      <c r="G117" s="508"/>
      <c r="H117" s="508"/>
      <c r="I117" s="508"/>
      <c r="J117" s="508"/>
      <c r="K117" s="509"/>
    </row>
  </sheetData>
  <sheetProtection selectLockedCells="1"/>
  <mergeCells count="174">
    <mergeCell ref="A117:K117"/>
    <mergeCell ref="A109:K109"/>
    <mergeCell ref="A110:K110"/>
    <mergeCell ref="A111:K111"/>
    <mergeCell ref="A114:K114"/>
    <mergeCell ref="A115:K115"/>
    <mergeCell ref="A116:K116"/>
    <mergeCell ref="A85:B85"/>
    <mergeCell ref="C85:E85"/>
    <mergeCell ref="J85:K85"/>
    <mergeCell ref="A88:C88"/>
    <mergeCell ref="A104:E107"/>
    <mergeCell ref="A108:K108"/>
    <mergeCell ref="A83:B83"/>
    <mergeCell ref="C83:E83"/>
    <mergeCell ref="J83:K83"/>
    <mergeCell ref="A84:B84"/>
    <mergeCell ref="C84:E84"/>
    <mergeCell ref="J84:K84"/>
    <mergeCell ref="A81:B81"/>
    <mergeCell ref="C81:E81"/>
    <mergeCell ref="J81:K81"/>
    <mergeCell ref="A82:B82"/>
    <mergeCell ref="C82:E82"/>
    <mergeCell ref="J82:K82"/>
    <mergeCell ref="A79:B79"/>
    <mergeCell ref="C79:E79"/>
    <mergeCell ref="J79:K79"/>
    <mergeCell ref="A80:B80"/>
    <mergeCell ref="C80:E80"/>
    <mergeCell ref="J80:K80"/>
    <mergeCell ref="A77:B77"/>
    <mergeCell ref="C77:E77"/>
    <mergeCell ref="J77:K77"/>
    <mergeCell ref="A78:B78"/>
    <mergeCell ref="C78:E78"/>
    <mergeCell ref="J78:K78"/>
    <mergeCell ref="A75:B75"/>
    <mergeCell ref="C75:E75"/>
    <mergeCell ref="J75:K75"/>
    <mergeCell ref="A76:B76"/>
    <mergeCell ref="C76:E76"/>
    <mergeCell ref="J76:K76"/>
    <mergeCell ref="A70:K70"/>
    <mergeCell ref="A71:K71"/>
    <mergeCell ref="A73:B73"/>
    <mergeCell ref="C73:E73"/>
    <mergeCell ref="J73:K73"/>
    <mergeCell ref="A74:B74"/>
    <mergeCell ref="C74:E74"/>
    <mergeCell ref="J74:K74"/>
    <mergeCell ref="A72:B72"/>
    <mergeCell ref="C72:E72"/>
    <mergeCell ref="J72:K72"/>
    <mergeCell ref="A58:K58"/>
    <mergeCell ref="A59:K60"/>
    <mergeCell ref="A62:K65"/>
    <mergeCell ref="A67:B69"/>
    <mergeCell ref="C67:E69"/>
    <mergeCell ref="G67:G69"/>
    <mergeCell ref="I67:I69"/>
    <mergeCell ref="J67:K69"/>
    <mergeCell ref="A61:K61"/>
    <mergeCell ref="A52:J52"/>
    <mergeCell ref="A53:J53"/>
    <mergeCell ref="A54:J54"/>
    <mergeCell ref="A55:K55"/>
    <mergeCell ref="A56:K56"/>
    <mergeCell ref="A57:K57"/>
    <mergeCell ref="A45:B45"/>
    <mergeCell ref="C45:E45"/>
    <mergeCell ref="J45:K45"/>
    <mergeCell ref="A46:B46"/>
    <mergeCell ref="C46:E46"/>
    <mergeCell ref="J46:K46"/>
    <mergeCell ref="A43:B43"/>
    <mergeCell ref="C43:E43"/>
    <mergeCell ref="J43:K43"/>
    <mergeCell ref="A44:B44"/>
    <mergeCell ref="C44:E44"/>
    <mergeCell ref="J44:K44"/>
    <mergeCell ref="A41:B41"/>
    <mergeCell ref="C41:E41"/>
    <mergeCell ref="J41:K41"/>
    <mergeCell ref="A42:B42"/>
    <mergeCell ref="C42:E42"/>
    <mergeCell ref="J42:K42"/>
    <mergeCell ref="A39:B39"/>
    <mergeCell ref="C39:E39"/>
    <mergeCell ref="J39:K39"/>
    <mergeCell ref="A40:B40"/>
    <mergeCell ref="C40:E40"/>
    <mergeCell ref="J40:K40"/>
    <mergeCell ref="A37:B37"/>
    <mergeCell ref="C37:E37"/>
    <mergeCell ref="J37:K37"/>
    <mergeCell ref="A38:B38"/>
    <mergeCell ref="C38:E38"/>
    <mergeCell ref="J38:K38"/>
    <mergeCell ref="A35:B35"/>
    <mergeCell ref="C35:E35"/>
    <mergeCell ref="J35:K35"/>
    <mergeCell ref="A36:B36"/>
    <mergeCell ref="C36:E36"/>
    <mergeCell ref="J36:K36"/>
    <mergeCell ref="A30:B30"/>
    <mergeCell ref="C30:E30"/>
    <mergeCell ref="J30:K30"/>
    <mergeCell ref="A31:K31"/>
    <mergeCell ref="A32:K32"/>
    <mergeCell ref="A34:B34"/>
    <mergeCell ref="C34:E34"/>
    <mergeCell ref="J34:K34"/>
    <mergeCell ref="A33:B33"/>
    <mergeCell ref="C33:E33"/>
    <mergeCell ref="J33:K33"/>
    <mergeCell ref="A28:B28"/>
    <mergeCell ref="C28:E28"/>
    <mergeCell ref="J28:K28"/>
    <mergeCell ref="A29:B29"/>
    <mergeCell ref="C29:E29"/>
    <mergeCell ref="J29:K29"/>
    <mergeCell ref="A26:B26"/>
    <mergeCell ref="C26:E26"/>
    <mergeCell ref="J26:K26"/>
    <mergeCell ref="A27:B27"/>
    <mergeCell ref="C27:E27"/>
    <mergeCell ref="J27:K27"/>
    <mergeCell ref="A24:B24"/>
    <mergeCell ref="C24:E24"/>
    <mergeCell ref="J24:K24"/>
    <mergeCell ref="A25:B25"/>
    <mergeCell ref="C25:E25"/>
    <mergeCell ref="J25:K25"/>
    <mergeCell ref="A22:B22"/>
    <mergeCell ref="C22:E22"/>
    <mergeCell ref="J22:K22"/>
    <mergeCell ref="A23:B23"/>
    <mergeCell ref="C23:E23"/>
    <mergeCell ref="J23:K23"/>
    <mergeCell ref="A20:B20"/>
    <mergeCell ref="C20:E20"/>
    <mergeCell ref="J20:K20"/>
    <mergeCell ref="A21:B21"/>
    <mergeCell ref="C21:E21"/>
    <mergeCell ref="J21:K21"/>
    <mergeCell ref="A18:B18"/>
    <mergeCell ref="C18:E18"/>
    <mergeCell ref="J18:K18"/>
    <mergeCell ref="A19:B19"/>
    <mergeCell ref="C19:E19"/>
    <mergeCell ref="J19:K19"/>
    <mergeCell ref="A17:B17"/>
    <mergeCell ref="C17:E17"/>
    <mergeCell ref="J17:K17"/>
    <mergeCell ref="A12:K12"/>
    <mergeCell ref="A13:K13"/>
    <mergeCell ref="A14:B14"/>
    <mergeCell ref="C14:E14"/>
    <mergeCell ref="J14:K14"/>
    <mergeCell ref="A15:B15"/>
    <mergeCell ref="C15:E15"/>
    <mergeCell ref="J15:K15"/>
    <mergeCell ref="A1:K2"/>
    <mergeCell ref="A4:K7"/>
    <mergeCell ref="A9:B11"/>
    <mergeCell ref="C9:E11"/>
    <mergeCell ref="G9:G11"/>
    <mergeCell ref="I9:I11"/>
    <mergeCell ref="J9:K11"/>
    <mergeCell ref="A16:B16"/>
    <mergeCell ref="C16:E16"/>
    <mergeCell ref="J16:K16"/>
    <mergeCell ref="A3:K3"/>
  </mergeCells>
  <pageMargins left="0.7" right="0.7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Standard Line Sets</vt:lpstr>
      <vt:lpstr>Coated Line Sets</vt:lpstr>
      <vt:lpstr>Ductless Mini Splits</vt:lpstr>
      <vt:lpstr>Coated Mini Splits &amp; Single Lin</vt:lpstr>
      <vt:lpstr>Prices</vt:lpstr>
      <vt:lpstr>U2508</vt:lpstr>
      <vt:lpstr>'Coated Mini Splits &amp; Single Lin'!Print_Area</vt:lpstr>
      <vt:lpstr>'Ductless Mini Splits'!Print_Area</vt:lpstr>
      <vt:lpstr>'Standard Line Sets'!Print_Area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2025-04-28T15:01:34Z</dcterms:modified>
</cp:coreProperties>
</file>