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wasylyks\Desktop\"/>
    </mc:Choice>
  </mc:AlternateContent>
  <xr:revisionPtr revIDLastSave="0" documentId="13_ncr:1_{7936066A-D706-40DF-ADD8-C8B4E4978150}" xr6:coauthVersionLast="36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UK241 5-2024" sheetId="1" r:id="rId1"/>
    <sheet name="Sheet2" sheetId="2" state="hidden" r:id="rId2"/>
  </sheets>
  <definedNames>
    <definedName name="_xlnm.Print_Area" localSheetId="0">'UK241 5-2024'!$A$1:$Q$140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0" i="1"/>
  <c r="G79" i="1"/>
  <c r="G78" i="1"/>
  <c r="G7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14" i="1" s="1"/>
  <c r="H64" i="1"/>
  <c r="H99" i="1" l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66" i="1"/>
  <c r="H65" i="1"/>
  <c r="H63" i="1"/>
  <c r="H62" i="1"/>
  <c r="H61" i="1"/>
  <c r="H60" i="1"/>
  <c r="H59" i="1"/>
  <c r="H58" i="1"/>
  <c r="H56" i="1"/>
  <c r="H55" i="1"/>
  <c r="H54" i="1"/>
  <c r="H53" i="1"/>
  <c r="H52" i="1"/>
  <c r="H5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O3" i="1"/>
  <c r="P3" i="1" s="1"/>
  <c r="I64" i="1" l="1"/>
  <c r="J64" i="1"/>
  <c r="I49" i="1"/>
  <c r="J41" i="1"/>
  <c r="I48" i="1"/>
  <c r="I41" i="1"/>
  <c r="I47" i="1"/>
  <c r="I46" i="1"/>
  <c r="I45" i="1"/>
  <c r="I43" i="1"/>
  <c r="I44" i="1"/>
  <c r="J43" i="1"/>
  <c r="I42" i="1"/>
  <c r="J44" i="1"/>
  <c r="J45" i="1"/>
  <c r="J46" i="1"/>
  <c r="J47" i="1"/>
  <c r="J42" i="1"/>
  <c r="J48" i="1"/>
  <c r="J49" i="1"/>
  <c r="J15" i="1"/>
  <c r="J19" i="1"/>
  <c r="J23" i="1"/>
  <c r="J27" i="1"/>
  <c r="J31" i="1"/>
  <c r="J35" i="1"/>
  <c r="J39" i="1"/>
  <c r="J51" i="1"/>
  <c r="J55" i="1"/>
  <c r="J60" i="1"/>
  <c r="J65" i="1"/>
  <c r="J79" i="1"/>
  <c r="J84" i="1"/>
  <c r="J88" i="1"/>
  <c r="J92" i="1"/>
  <c r="J96" i="1"/>
  <c r="J99" i="1"/>
  <c r="J97" i="1"/>
  <c r="J95" i="1"/>
  <c r="J93" i="1"/>
  <c r="J91" i="1"/>
  <c r="J89" i="1"/>
  <c r="J87" i="1"/>
  <c r="J85" i="1"/>
  <c r="J83" i="1"/>
  <c r="J80" i="1"/>
  <c r="J78" i="1"/>
  <c r="J66" i="1"/>
  <c r="J63" i="1"/>
  <c r="J61" i="1"/>
  <c r="J59" i="1"/>
  <c r="J56" i="1"/>
  <c r="J54" i="1"/>
  <c r="J52" i="1"/>
  <c r="J36" i="1"/>
  <c r="J24" i="1"/>
  <c r="J14" i="1"/>
  <c r="I99" i="1"/>
  <c r="I97" i="1"/>
  <c r="I95" i="1"/>
  <c r="I93" i="1"/>
  <c r="I91" i="1"/>
  <c r="I89" i="1"/>
  <c r="I87" i="1"/>
  <c r="I85" i="1"/>
  <c r="I83" i="1"/>
  <c r="I80" i="1"/>
  <c r="I78" i="1"/>
  <c r="I66" i="1"/>
  <c r="I63" i="1"/>
  <c r="I61" i="1"/>
  <c r="I59" i="1"/>
  <c r="I56" i="1"/>
  <c r="I54" i="1"/>
  <c r="I52" i="1"/>
  <c r="J30" i="1"/>
  <c r="J28" i="1"/>
  <c r="J18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J38" i="1"/>
  <c r="J26" i="1"/>
  <c r="J16" i="1"/>
  <c r="J20" i="1"/>
  <c r="I98" i="1"/>
  <c r="I96" i="1"/>
  <c r="I94" i="1"/>
  <c r="I92" i="1"/>
  <c r="I90" i="1"/>
  <c r="I88" i="1"/>
  <c r="I86" i="1"/>
  <c r="I84" i="1"/>
  <c r="I82" i="1"/>
  <c r="I79" i="1"/>
  <c r="I77" i="1"/>
  <c r="I65" i="1"/>
  <c r="I62" i="1"/>
  <c r="I60" i="1"/>
  <c r="I58" i="1"/>
  <c r="I55" i="1"/>
  <c r="I53" i="1"/>
  <c r="I51" i="1"/>
  <c r="J32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J34" i="1"/>
  <c r="J22" i="1"/>
  <c r="J17" i="1"/>
  <c r="J21" i="1"/>
  <c r="J25" i="1"/>
  <c r="J29" i="1"/>
  <c r="J33" i="1"/>
  <c r="J37" i="1"/>
  <c r="J53" i="1"/>
  <c r="J58" i="1"/>
  <c r="J62" i="1"/>
  <c r="J77" i="1"/>
  <c r="J82" i="1"/>
  <c r="J86" i="1"/>
  <c r="J90" i="1"/>
  <c r="J94" i="1"/>
  <c r="J98" i="1"/>
</calcChain>
</file>

<file path=xl/sharedStrings.xml><?xml version="1.0" encoding="utf-8"?>
<sst xmlns="http://schemas.openxmlformats.org/spreadsheetml/2006/main" count="452" uniqueCount="292">
  <si>
    <t>AABBABABBAAG</t>
  </si>
  <si>
    <t>Discount %</t>
  </si>
  <si>
    <t>Page 1</t>
  </si>
  <si>
    <t>Discounted Pricing</t>
  </si>
  <si>
    <t>Part #</t>
  </si>
  <si>
    <t>Product</t>
  </si>
  <si>
    <t>OD</t>
  </si>
  <si>
    <t>PER</t>
  </si>
  <si>
    <t>BOX</t>
  </si>
  <si>
    <t>Box WT</t>
  </si>
  <si>
    <t>UPC</t>
  </si>
  <si>
    <t>Description</t>
  </si>
  <si>
    <t>FT</t>
  </si>
  <si>
    <t>COIL</t>
  </si>
  <si>
    <t>QTY</t>
  </si>
  <si>
    <t>(LBS)</t>
  </si>
  <si>
    <t>CODE</t>
  </si>
  <si>
    <r>
      <t>Gas-Tec</t>
    </r>
    <r>
      <rPr>
        <b/>
        <sz val="10"/>
        <color indexed="8"/>
        <rFont val="Arial"/>
        <family val="2"/>
      </rPr>
      <t>®</t>
    </r>
    <r>
      <rPr>
        <b/>
        <sz val="10"/>
        <color indexed="8"/>
        <rFont val="Tahoma"/>
        <family val="2"/>
      </rPr>
      <t xml:space="preserve"> - For Natural &amp; Liquefied Petroleum Gas Lines</t>
    </r>
  </si>
  <si>
    <t>Gas-Tec Yellow 3/8" Refrigeration  250'</t>
  </si>
  <si>
    <t>3/8"</t>
  </si>
  <si>
    <t>6 23927 13800 9</t>
  </si>
  <si>
    <t>Gas-Tec Yellow 3/8" Refrigeration  100'</t>
  </si>
  <si>
    <t>6 23927 13810 8</t>
  </si>
  <si>
    <t>Gas-Tec Yellow 3/8" Refrigeration  50'</t>
  </si>
  <si>
    <t>6 23927 13850 4</t>
  </si>
  <si>
    <t>Gas-Tec Yellow 1/2" Refrigeration  250'</t>
  </si>
  <si>
    <t>1/2"</t>
  </si>
  <si>
    <t>6 23927 11200 9</t>
  </si>
  <si>
    <t>Gas-Tec Yellow 1/2" Refrigeration  100'</t>
  </si>
  <si>
    <t>6 23927 11210 8</t>
  </si>
  <si>
    <t>Gas-Tec Yellow 1/2" Refrigeration  50'</t>
  </si>
  <si>
    <t>6 23927 11250 4</t>
  </si>
  <si>
    <t>Gas-Tec Yellow 5/8" Refrigeration  250'</t>
  </si>
  <si>
    <t>5/8"</t>
  </si>
  <si>
    <t>6 23927 15800 7</t>
  </si>
  <si>
    <t>Gas-Tec Yellow 5/8" Refrigeration  100'</t>
  </si>
  <si>
    <t>6 23927 15810 6</t>
  </si>
  <si>
    <t>Gas-Tec Yellow 5/8" Refrigeration  50'</t>
  </si>
  <si>
    <t>6 23927 15850 2</t>
  </si>
  <si>
    <t>Gas-Tec Yellow 1/4"L (3/8" Type G/Gas) 250'</t>
  </si>
  <si>
    <t>6 23927 21400 0</t>
  </si>
  <si>
    <t>Gas-Tec Yellow 1/4"L (3/8" Type G/Gas) 100'</t>
  </si>
  <si>
    <t>6 23927 21410 9</t>
  </si>
  <si>
    <t>Gas-Tec Yellow 1/4"L (3/8" Type G/Gas) 60'</t>
  </si>
  <si>
    <t>6 23927 21460 4</t>
  </si>
  <si>
    <t>Gas-Tec Yellow 3/8"L (1/2" Type G/Gas) 250'</t>
  </si>
  <si>
    <t>6 23927 23800 6</t>
  </si>
  <si>
    <t>Gas-Tec Yellow 3/8"L (1/2" Type G/Gas) 100'</t>
  </si>
  <si>
    <t>6 23927 23810 5</t>
  </si>
  <si>
    <t>Gas-Tec Yellow 3/8"L (1/2" Type G/Gas) 60'</t>
  </si>
  <si>
    <t>6 23927 23860 0</t>
  </si>
  <si>
    <t>Gas-Tec Yellow 1/2"L (5/8" Type G/Gas) 250'</t>
  </si>
  <si>
    <t>6 23927 21200 6</t>
  </si>
  <si>
    <t>Gas-Tec Yellow 1/2"L (5/8" Type G/Gas) 100'</t>
  </si>
  <si>
    <t>6 23927 21210 5</t>
  </si>
  <si>
    <t>Gas-Tec Yellow 1/2"L (5/8" Type G/Gas) 60'</t>
  </si>
  <si>
    <t>6 23927 21260 0</t>
  </si>
  <si>
    <t>Gas-Tec Yellow 5/8"L (3/4" Type G/Gas) 100'</t>
  </si>
  <si>
    <t>3/4"</t>
  </si>
  <si>
    <t>6 23927 25810 3</t>
  </si>
  <si>
    <t>Gas-Tec Yellow 5/8"L (3/4" Type G/Gas) 60'</t>
  </si>
  <si>
    <t>6 23927 25860 8</t>
  </si>
  <si>
    <t>Gas-Tec Yellow 3/4"L (7/8" Type G/Gas) 100'</t>
  </si>
  <si>
    <t>7/8"</t>
  </si>
  <si>
    <t>6 23927 23410 7</t>
  </si>
  <si>
    <t>Gas-Tec Yellow 3/4"L (7/8" Type G/Gas) 60'</t>
  </si>
  <si>
    <t>6 23927 23460 2</t>
  </si>
  <si>
    <t>Gas-Tec Yellow 1"L (1 1/8" Type G/Gas) 100'</t>
  </si>
  <si>
    <t>1 1/8"</t>
  </si>
  <si>
    <t>6 23927 29110 7</t>
  </si>
  <si>
    <t>Gas-Tec Yellow 1"L (1 1/8" Type G/Gas) 60'</t>
  </si>
  <si>
    <t>6 23927 29160 2</t>
  </si>
  <si>
    <t>Gas-Tec Black 3/8"L (1/2" Type G/Gas) 250'</t>
  </si>
  <si>
    <t>6 23927 25380 8</t>
  </si>
  <si>
    <t>Gas-Tec Black 1/2"L (5/8" Type G/Gas) 250'</t>
  </si>
  <si>
    <t>6 23927 25120 0</t>
  </si>
  <si>
    <t>Gas Pro-Tec Yellow 3/8"K  100'</t>
  </si>
  <si>
    <t xml:space="preserve">1/2" </t>
  </si>
  <si>
    <t>Gas Pro-Tec Yellow 3/8"K  60'</t>
  </si>
  <si>
    <t>Gas Pro-Tec Yellow 1/2"K  100'</t>
  </si>
  <si>
    <t>Gas Pro-Tec Yellow 1/2"K  60'</t>
  </si>
  <si>
    <r>
      <t>Gas-Tec</t>
    </r>
    <r>
      <rPr>
        <b/>
        <sz val="10"/>
        <rFont val="Arial"/>
        <family val="2"/>
      </rPr>
      <t>®</t>
    </r>
    <r>
      <rPr>
        <b/>
        <sz val="10"/>
        <rFont val="Tahoma"/>
        <family val="2"/>
      </rPr>
      <t xml:space="preserve"> Plus - Outer Sleeved Gas-Tec</t>
    </r>
  </si>
  <si>
    <t>Gas-Tec Plus Yellow 1/4"L (3/8" Type G/Gas) 100'</t>
  </si>
  <si>
    <t>6 23927 24141 9</t>
  </si>
  <si>
    <t>Gas-Tec Plus Yellow 1/4"L (3/8" Type G/Gas) 60'</t>
  </si>
  <si>
    <t>6 23927 24146 4</t>
  </si>
  <si>
    <t>Gas-Tec Plus Yellow 3/8"L (1/2" Type G/Gas) 100'</t>
  </si>
  <si>
    <t>6 23927 24381 9</t>
  </si>
  <si>
    <t>Gas-Tec Plus Yellow 3/8"L (1/2" Type G/Gas) 60'</t>
  </si>
  <si>
    <t>6 23927 24386 4</t>
  </si>
  <si>
    <t>Gas-Tec Plus Yellow 1/2"L (5/8" Type G/Gas) 100'</t>
  </si>
  <si>
    <t>6 23927 24121 1</t>
  </si>
  <si>
    <t>Gas-Tec Plus Yellow 1/2"L (5/8" Type G/Gas) 60'</t>
  </si>
  <si>
    <t>6 23927 24126 6</t>
  </si>
  <si>
    <r>
      <t>Oil V-Tec</t>
    </r>
    <r>
      <rPr>
        <b/>
        <sz val="10"/>
        <color indexed="8"/>
        <rFont val="Arial"/>
        <family val="2"/>
      </rPr>
      <t>™</t>
    </r>
    <r>
      <rPr>
        <b/>
        <sz val="10"/>
        <color indexed="8"/>
        <rFont val="Tahoma"/>
        <family val="2"/>
      </rPr>
      <t xml:space="preserve"> - Clear Striped Fuel Oil Transfer Lines</t>
    </r>
  </si>
  <si>
    <t>Oil V-Tec Orange 3/8" OD 250'</t>
  </si>
  <si>
    <t>6 23927 38385 0</t>
  </si>
  <si>
    <t>Oil V-Tec Orange 3/8" OD 100'</t>
  </si>
  <si>
    <t>6 23927 38381 2</t>
  </si>
  <si>
    <t>Oil V-Tec Orange 3/8" OD 50'</t>
  </si>
  <si>
    <t>6 23927 38120 7</t>
  </si>
  <si>
    <t>Oil V-Tec Orange 1/2" OD 250'</t>
  </si>
  <si>
    <t xml:space="preserve"> 6 23927 38125 2 </t>
  </si>
  <si>
    <t>Oil V-Tec Orange 1/2" OD 100'</t>
  </si>
  <si>
    <t>6 23927 38121 4</t>
  </si>
  <si>
    <t>Oil V-Tec Orange 1/2" OD 50'</t>
  </si>
  <si>
    <t>Oil V-Tec Orange 5/8" OD 100'</t>
  </si>
  <si>
    <t>6 23927 38585 4</t>
  </si>
  <si>
    <t>Oil V-Tec Orange 5/8" OD 50'</t>
  </si>
  <si>
    <t>6 23927 38581 6</t>
  </si>
  <si>
    <t>1010 Clarke Rd. London, ON CANADA N5Y 5S6</t>
  </si>
  <si>
    <t>Page 2</t>
  </si>
  <si>
    <r>
      <t>Pro-Tec Plus</t>
    </r>
    <r>
      <rPr>
        <b/>
        <sz val="10"/>
        <rFont val="Arial"/>
        <family val="2"/>
      </rPr>
      <t>™</t>
    </r>
    <r>
      <rPr>
        <b/>
        <sz val="10"/>
        <rFont val="Tahoma"/>
        <family val="2"/>
      </rPr>
      <t xml:space="preserve"> - Outer Sleeved Oil Pro-Tec</t>
    </r>
  </si>
  <si>
    <t>Oil Pro-Tec Plus Orange 3/8" OD 100'</t>
  </si>
  <si>
    <t>6 23927 31381 9</t>
  </si>
  <si>
    <t>Oil Pro-Tec Plus Orange 3/8" OD 50'</t>
  </si>
  <si>
    <t>6 23927 31385 7</t>
  </si>
  <si>
    <t>Oil Pro-Tec Plus Orange 1/2" OD 100'</t>
  </si>
  <si>
    <t>6 23927 31121 1</t>
  </si>
  <si>
    <t>Oil Pro-Tec Plus Orange 1/2" OD 50'</t>
  </si>
  <si>
    <t>6 23927 31125 9</t>
  </si>
  <si>
    <r>
      <t>Aqua Shield</t>
    </r>
    <r>
      <rPr>
        <b/>
        <sz val="10"/>
        <color indexed="8"/>
        <rFont val="Arial"/>
        <family val="2"/>
      </rPr>
      <t>™</t>
    </r>
    <r>
      <rPr>
        <b/>
        <sz val="10"/>
        <color indexed="8"/>
        <rFont val="Tahoma"/>
        <family val="2"/>
      </rPr>
      <t xml:space="preserve"> - For Potable Water Lines</t>
    </r>
  </si>
  <si>
    <t>Aqua Shield Blue 1/2" L x 100'</t>
  </si>
  <si>
    <t>6 23927 91210 4</t>
  </si>
  <si>
    <t>Aqua Shield Blue 1/2" L x 60'</t>
  </si>
  <si>
    <t>6 23927 91260 9</t>
  </si>
  <si>
    <t>Aqua Shield Red 1/2" L x 100'</t>
  </si>
  <si>
    <t>6 23927 90121 4</t>
  </si>
  <si>
    <t>Aqua Shield Red 1/2" L x 60'</t>
  </si>
  <si>
    <t>6 23927 90126 9</t>
  </si>
  <si>
    <t>Aqua Shield Blue 3/4" L x 100'</t>
  </si>
  <si>
    <t>6 23927 93401 4</t>
  </si>
  <si>
    <t>Aqua Shield Blue 3/4" L x 60'</t>
  </si>
  <si>
    <t>6 23927 93406 9</t>
  </si>
  <si>
    <t>Aqua Shield Red 3/4" L x 100'</t>
  </si>
  <si>
    <t>6 23927 90134 4</t>
  </si>
  <si>
    <t>Aqua Shield Red 3/4" L x 60'</t>
  </si>
  <si>
    <t>6 23927 90634 9</t>
  </si>
  <si>
    <t>Aqua Shield Blue 1" L x 100'</t>
  </si>
  <si>
    <t>6 23927 91010 7</t>
  </si>
  <si>
    <t>Aqua Shield Blue 1" L x 60'</t>
  </si>
  <si>
    <t>6 23927 91060 5</t>
  </si>
  <si>
    <t>Aqua Shield Blue 3/4" K x 100'</t>
  </si>
  <si>
    <t>6 23927 95110 3</t>
  </si>
  <si>
    <t>Aqua Shield Blue 3/4" K x 60'</t>
  </si>
  <si>
    <t>6 23927 95160 8</t>
  </si>
  <si>
    <t>Aqua Shield Red 3/4" K x 100'</t>
  </si>
  <si>
    <t>6 23927 96110 9</t>
  </si>
  <si>
    <t>Aqua Shield Red 3/4" K x 60'</t>
  </si>
  <si>
    <t>6 23927 96160 4</t>
  </si>
  <si>
    <t>Aqua Shield Blue 1" K x 100'</t>
  </si>
  <si>
    <t>6 23927 95210 7</t>
  </si>
  <si>
    <t>Aqua Shield Blue 1" K x 60'</t>
  </si>
  <si>
    <t>6 23927 95260 5</t>
  </si>
  <si>
    <t>Aqua Shield Blue 1 1/2" K x 20'</t>
  </si>
  <si>
    <t>1 5/8"</t>
  </si>
  <si>
    <t>6 23927 95320 6</t>
  </si>
  <si>
    <t>Aqua Shield Blue 2" K x 20'</t>
  </si>
  <si>
    <t>2 1/8"</t>
  </si>
  <si>
    <t>6 23927 95420 3</t>
  </si>
  <si>
    <t>Accessories</t>
  </si>
  <si>
    <r>
      <t>Copper Stopper Termination Flange</t>
    </r>
    <r>
      <rPr>
        <sz val="11"/>
        <color theme="1"/>
        <rFont val="Calibri"/>
        <family val="2"/>
        <scheme val="minor"/>
      </rPr>
      <t>™</t>
    </r>
  </si>
  <si>
    <t>N/A</t>
  </si>
  <si>
    <t xml:space="preserve">6 23927 71900 0 </t>
  </si>
  <si>
    <t xml:space="preserve">TERMS &amp; CONDITIONS </t>
  </si>
  <si>
    <t xml:space="preserve">• All prices in US dollars </t>
  </si>
  <si>
    <t xml:space="preserve">• Terms: Net 45, 2% 30 Days </t>
  </si>
  <si>
    <t xml:space="preserve">• Minimum order $1,000 </t>
  </si>
  <si>
    <t xml:space="preserve">• Product invoiced by the foot, coil price for reference only </t>
  </si>
  <si>
    <t xml:space="preserve">• UPC code provided for reference only, coils are not identified with UPC code </t>
  </si>
  <si>
    <t xml:space="preserve">• All pricing subject to change without notice </t>
  </si>
  <si>
    <t>• Discounts N/A for Accessories</t>
  </si>
  <si>
    <t xml:space="preserve">FREIGHT TERMS </t>
  </si>
  <si>
    <t xml:space="preserve">• FOB London, Ontario </t>
  </si>
  <si>
    <t xml:space="preserve">• Freight prepaid on orders over $5,000 to one shipping destination </t>
  </si>
  <si>
    <t xml:space="preserve">• Coated copper, bare copper &amp; Line Sets are available to ship together:  </t>
  </si>
  <si>
    <t>• Bare Copper: 10,000 lbs qualifies for prepaid. Any box quantity of Kamco of pallet quantity of Line Sets rides prepaid</t>
  </si>
  <si>
    <t>• Line Sets: 10 full pallets qualifies for prepaid. Any box quantity Kamco or box quantity bare copper coils rides prepaid</t>
  </si>
  <si>
    <t>• Kamco: $5,000 qualifies for prepaid. Any box quantity bare copper coils or pallet quantity of Line Sets rides prepaid</t>
  </si>
  <si>
    <t xml:space="preserve">1010 Clarke Rd. • London, ON  • CANADA  •  N5Y 5S6  </t>
  </si>
  <si>
    <r>
      <t xml:space="preserve">Customer Driven </t>
    </r>
    <r>
      <rPr>
        <i/>
        <sz val="10"/>
        <rFont val="Tahoma"/>
        <family val="2"/>
      </rPr>
      <t>Quality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Service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Innovation</t>
    </r>
  </si>
  <si>
    <t>2021 US PRICE LIST</t>
  </si>
  <si>
    <t>013800</t>
  </si>
  <si>
    <t>013810</t>
  </si>
  <si>
    <t>013850</t>
  </si>
  <si>
    <t>011200</t>
  </si>
  <si>
    <t>011210</t>
  </si>
  <si>
    <t>011250</t>
  </si>
  <si>
    <t>015800</t>
  </si>
  <si>
    <t>015810</t>
  </si>
  <si>
    <t>015850</t>
  </si>
  <si>
    <t>021400</t>
  </si>
  <si>
    <t>021410</t>
  </si>
  <si>
    <t>021460</t>
  </si>
  <si>
    <t>023800</t>
  </si>
  <si>
    <t>023810</t>
  </si>
  <si>
    <t>023860</t>
  </si>
  <si>
    <t>021200</t>
  </si>
  <si>
    <t>021210</t>
  </si>
  <si>
    <t>021260</t>
  </si>
  <si>
    <t>025810</t>
  </si>
  <si>
    <t>025860</t>
  </si>
  <si>
    <t>023410</t>
  </si>
  <si>
    <t>023460</t>
  </si>
  <si>
    <t>029110</t>
  </si>
  <si>
    <t>029160</t>
  </si>
  <si>
    <t>025120</t>
  </si>
  <si>
    <t>025380</t>
  </si>
  <si>
    <t>028500</t>
  </si>
  <si>
    <t>028510</t>
  </si>
  <si>
    <t>028560</t>
  </si>
  <si>
    <t>028600</t>
  </si>
  <si>
    <t>028610</t>
  </si>
  <si>
    <t>028660</t>
  </si>
  <si>
    <t>028700</t>
  </si>
  <si>
    <t>028710</t>
  </si>
  <si>
    <t>028760</t>
  </si>
  <si>
    <t>Gas Pro-Tec Yellow 1/4"K  250'</t>
  </si>
  <si>
    <t>Gas Pro-Tec Yellow 1/4"K  100'</t>
  </si>
  <si>
    <t>Gas Pro-Tec Yellow 1/4"K  60'</t>
  </si>
  <si>
    <t>Gas Pro-Tec Yellow 3/8"K  250'</t>
  </si>
  <si>
    <t>Gas Pro-Tec Yellow 1/2"K  250'</t>
  </si>
  <si>
    <t>024141</t>
  </si>
  <si>
    <t>024146</t>
  </si>
  <si>
    <t>024381</t>
  </si>
  <si>
    <t>024386</t>
  </si>
  <si>
    <t>024121</t>
  </si>
  <si>
    <t>024126</t>
  </si>
  <si>
    <t>030380</t>
  </si>
  <si>
    <t>030381</t>
  </si>
  <si>
    <t>030385</t>
  </si>
  <si>
    <t>030120</t>
  </si>
  <si>
    <t>030121</t>
  </si>
  <si>
    <t>030125</t>
  </si>
  <si>
    <t>030580</t>
  </si>
  <si>
    <t>030581</t>
  </si>
  <si>
    <t>030585</t>
  </si>
  <si>
    <t>Oil V-Tec Orange 5/8" OD 250</t>
  </si>
  <si>
    <t>038380</t>
  </si>
  <si>
    <t>038381</t>
  </si>
  <si>
    <t>038385</t>
  </si>
  <si>
    <t>038120</t>
  </si>
  <si>
    <t>038121</t>
  </si>
  <si>
    <t>038125</t>
  </si>
  <si>
    <t>038580</t>
  </si>
  <si>
    <t>038581</t>
  </si>
  <si>
    <t>038585</t>
  </si>
  <si>
    <t>031381</t>
  </si>
  <si>
    <t>031385</t>
  </si>
  <si>
    <t>031121</t>
  </si>
  <si>
    <t>031125</t>
  </si>
  <si>
    <t>091210</t>
  </si>
  <si>
    <t>091260</t>
  </si>
  <si>
    <t>090121</t>
  </si>
  <si>
    <t>090126</t>
  </si>
  <si>
    <t>093401</t>
  </si>
  <si>
    <t>093406</t>
  </si>
  <si>
    <t>090134</t>
  </si>
  <si>
    <t>090634</t>
  </si>
  <si>
    <t>091010</t>
  </si>
  <si>
    <t>091060</t>
  </si>
  <si>
    <t>095110</t>
  </si>
  <si>
    <t>095160</t>
  </si>
  <si>
    <t>096110</t>
  </si>
  <si>
    <t>096160</t>
  </si>
  <si>
    <t>095210</t>
  </si>
  <si>
    <t>095260</t>
  </si>
  <si>
    <t>095320</t>
  </si>
  <si>
    <t>095420</t>
  </si>
  <si>
    <t>071900</t>
  </si>
  <si>
    <t>6 23927 38580 9</t>
  </si>
  <si>
    <t>6 23927 28500 0</t>
  </si>
  <si>
    <t>6 23927 28510 9</t>
  </si>
  <si>
    <t>6 23927 28560 4</t>
  </si>
  <si>
    <t>6 23927 28600 7</t>
  </si>
  <si>
    <t>6 23927 28610 6</t>
  </si>
  <si>
    <t>6 23927 28660 1</t>
  </si>
  <si>
    <t>6 23927 28700 4</t>
  </si>
  <si>
    <t>6 23927 28710 3</t>
  </si>
  <si>
    <t>6 23927 28760 8</t>
  </si>
  <si>
    <t>P: 1.800.891.0800</t>
  </si>
  <si>
    <t>USA: 1.800.561.7119</t>
  </si>
  <si>
    <t>www.glcopper.com</t>
  </si>
  <si>
    <t>Kamco Factory Coated Copper 2021 Wholesale Price Sheet       #UK211                             February 25, 2021</t>
  </si>
  <si>
    <t>023820</t>
  </si>
  <si>
    <t>021220</t>
  </si>
  <si>
    <r>
      <t>Gas Pro-Tec</t>
    </r>
    <r>
      <rPr>
        <b/>
        <sz val="10"/>
        <rFont val="Arial"/>
        <family val="2"/>
      </rPr>
      <t>®</t>
    </r>
    <r>
      <rPr>
        <b/>
        <sz val="10"/>
        <rFont val="Tahoma"/>
        <family val="2"/>
      </rPr>
      <t xml:space="preserve"> - Type K For Natural &amp; Liquefied Petroleum Gas Lines</t>
    </r>
  </si>
  <si>
    <t xml:space="preserve">• Carton quantities apply - except 3/4” nominal &amp; 1” nominal    Gas-Tec and Aqua Shield available as single coils </t>
  </si>
  <si>
    <t>LIST PER</t>
  </si>
  <si>
    <t>May 2024 US PRICE LIST # UK241</t>
  </si>
  <si>
    <t>$4.50 / PC</t>
  </si>
  <si>
    <t xml:space="preserve">  Kamco Factory Coated Copper 2024 Wholesale Price Sheet      #UK241                                  May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</si>
</sst>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5" x14ac:knownFonts="1">
    <font>
      <sz val="11"/>
      <color theme="1"/>
      <name val="Calibri"/>
      <family val="2"/>
      <scheme val="minor"/>
    </font>
    <font>
      <b/>
      <sz val="18"/>
      <color indexed="9"/>
      <name val="Helvetic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z val="11"/>
      <name val="Arial"/>
      <family val="2"/>
    </font>
    <font>
      <sz val="10"/>
      <color indexed="10"/>
      <name val="Tahoma"/>
      <family val="2"/>
    </font>
    <font>
      <i/>
      <sz val="10"/>
      <name val="Tahoma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0" fillId="3" borderId="0" xfId="0" applyFill="1"/>
    <xf numFmtId="0" fontId="4" fillId="2" borderId="5" xfId="0" applyFont="1" applyFill="1" applyBorder="1"/>
    <xf numFmtId="0" fontId="4" fillId="2" borderId="6" xfId="0" applyFont="1" applyFill="1" applyBorder="1"/>
    <xf numFmtId="0" fontId="5" fillId="3" borderId="0" xfId="0" applyFont="1" applyFill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/>
    <xf numFmtId="164" fontId="8" fillId="3" borderId="9" xfId="0" applyNumberFormat="1" applyFont="1" applyFill="1" applyBorder="1" applyAlignment="1">
      <alignment horizontal="center"/>
    </xf>
    <xf numFmtId="165" fontId="8" fillId="3" borderId="9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0" fontId="8" fillId="3" borderId="0" xfId="0" applyFont="1" applyFill="1"/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/>
    <xf numFmtId="165" fontId="8" fillId="3" borderId="10" xfId="0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1" xfId="0" applyFont="1" applyFill="1" applyBorder="1"/>
    <xf numFmtId="164" fontId="8" fillId="6" borderId="11" xfId="0" applyNumberFormat="1" applyFont="1" applyFill="1" applyBorder="1" applyAlignment="1">
      <alignment horizontal="center"/>
    </xf>
    <xf numFmtId="165" fontId="8" fillId="3" borderId="11" xfId="0" applyNumberFormat="1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164" fontId="8" fillId="6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164" fontId="8" fillId="6" borderId="11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right" vertical="center"/>
    </xf>
    <xf numFmtId="0" fontId="10" fillId="3" borderId="0" xfId="0" applyFont="1" applyFill="1"/>
    <xf numFmtId="0" fontId="11" fillId="3" borderId="0" xfId="0" applyFont="1" applyFill="1"/>
    <xf numFmtId="0" fontId="4" fillId="3" borderId="0" xfId="0" applyFont="1" applyFill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5" fontId="8" fillId="3" borderId="13" xfId="0" applyNumberFormat="1" applyFont="1" applyFill="1" applyBorder="1" applyAlignment="1">
      <alignment horizontal="center"/>
    </xf>
    <xf numFmtId="164" fontId="8" fillId="6" borderId="14" xfId="0" applyNumberFormat="1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0" fontId="9" fillId="3" borderId="0" xfId="0" applyFont="1" applyFill="1"/>
    <xf numFmtId="0" fontId="8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7" borderId="0" xfId="0" applyFill="1"/>
    <xf numFmtId="10" fontId="0" fillId="7" borderId="0" xfId="0" applyNumberFormat="1" applyFill="1"/>
    <xf numFmtId="2" fontId="0" fillId="7" borderId="0" xfId="0" applyNumberFormat="1" applyFill="1"/>
    <xf numFmtId="0" fontId="8" fillId="7" borderId="9" xfId="0" applyFont="1" applyFill="1" applyBorder="1" applyAlignment="1">
      <alignment horizontal="center"/>
    </xf>
    <xf numFmtId="0" fontId="12" fillId="3" borderId="0" xfId="0" applyFont="1" applyFill="1" applyProtection="1">
      <protection locked="0"/>
    </xf>
    <xf numFmtId="0" fontId="8" fillId="3" borderId="0" xfId="0" applyFont="1" applyFill="1" applyAlignment="1">
      <alignment horizontal="left" vertical="center"/>
    </xf>
    <xf numFmtId="0" fontId="8" fillId="0" borderId="16" xfId="0" quotePrefix="1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3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64" fontId="8" fillId="6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0" fontId="8" fillId="3" borderId="17" xfId="0" applyFont="1" applyFill="1" applyBorder="1"/>
    <xf numFmtId="164" fontId="8" fillId="3" borderId="17" xfId="0" applyNumberFormat="1" applyFont="1" applyFill="1" applyBorder="1" applyAlignment="1">
      <alignment horizontal="center"/>
    </xf>
    <xf numFmtId="165" fontId="8" fillId="3" borderId="17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/>
    <xf numFmtId="164" fontId="8" fillId="3" borderId="15" xfId="0" applyNumberFormat="1" applyFont="1" applyFill="1" applyBorder="1" applyAlignment="1">
      <alignment horizontal="center"/>
    </xf>
    <xf numFmtId="165" fontId="8" fillId="3" borderId="15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1" xfId="0" applyFill="1" applyBorder="1"/>
    <xf numFmtId="0" fontId="0" fillId="3" borderId="21" xfId="0" applyFill="1" applyBorder="1"/>
    <xf numFmtId="0" fontId="0" fillId="3" borderId="22" xfId="0" applyFill="1" applyBorder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8" fillId="3" borderId="10" xfId="0" quotePrefix="1" applyFont="1" applyFill="1" applyBorder="1" applyAlignment="1">
      <alignment horizontal="center"/>
    </xf>
    <xf numFmtId="0" fontId="8" fillId="3" borderId="11" xfId="0" quotePrefix="1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3" borderId="0" xfId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165" fontId="8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0" fontId="3" fillId="4" borderId="2" xfId="0" applyNumberFormat="1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1783426</xdr:colOff>
      <xdr:row>6</xdr:row>
      <xdr:rowOff>155171</xdr:rowOff>
    </xdr:to>
    <xdr:pic>
      <xdr:nvPicPr>
        <xdr:cNvPr id="2" name="Picture 25" descr="untitled4">
          <a:extLst>
            <a:ext uri="{FF2B5EF4-FFF2-40B4-BE49-F238E27FC236}">
              <a16:creationId xmlns:a16="http://schemas.microsoft.com/office/drawing/2014/main" id="{CB1A3C61-09EA-4C40-87B6-ED494415B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865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132</xdr:row>
      <xdr:rowOff>85725</xdr:rowOff>
    </xdr:from>
    <xdr:to>
      <xdr:col>9</xdr:col>
      <xdr:colOff>278130</xdr:colOff>
      <xdr:row>135</xdr:row>
      <xdr:rowOff>179070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3F018C8-ABE9-49A1-8430-308FE673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7327225"/>
          <a:ext cx="2428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lcopp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0"/>
  <sheetViews>
    <sheetView tabSelected="1" zoomScaleNormal="100" workbookViewId="0">
      <pane ySplit="12" topLeftCell="A13" activePane="bottomLeft" state="frozen"/>
      <selection pane="bottomLeft" activeCell="K10" sqref="K10"/>
    </sheetView>
  </sheetViews>
  <sheetFormatPr defaultRowHeight="15" x14ac:dyDescent="0.25"/>
  <cols>
    <col min="1" max="1" width="7.5703125" style="49" bestFit="1" customWidth="1"/>
    <col min="2" max="2" width="41.7109375" style="49" customWidth="1"/>
    <col min="3" max="3" width="7.140625" style="49" hidden="1" customWidth="1"/>
    <col min="4" max="4" width="6.140625" style="49" customWidth="1"/>
    <col min="5" max="5" width="6.140625" style="49" hidden="1" customWidth="1"/>
    <col min="6" max="6" width="7.5703125" style="49" hidden="1" customWidth="1"/>
    <col min="7" max="7" width="8.140625" style="49" customWidth="1"/>
    <col min="8" max="8" width="9" style="49" bestFit="1" customWidth="1"/>
    <col min="9" max="10" width="9" style="49" customWidth="1"/>
    <col min="11" max="11" width="4.85546875" style="49" bestFit="1" customWidth="1"/>
    <col min="12" max="12" width="7.7109375" style="49" bestFit="1" customWidth="1"/>
    <col min="13" max="13" width="26.85546875" style="49" customWidth="1"/>
    <col min="14" max="16" width="9.140625" style="49" hidden="1" customWidth="1"/>
    <col min="17" max="17" width="9.140625" style="49" customWidth="1"/>
    <col min="18" max="256" width="9.140625" style="49"/>
    <col min="257" max="257" width="7.5703125" style="49" bestFit="1" customWidth="1"/>
    <col min="258" max="258" width="41.7109375" style="49" customWidth="1"/>
    <col min="259" max="259" width="9.140625" style="49" customWidth="1"/>
    <col min="260" max="260" width="6.140625" style="49" customWidth="1"/>
    <col min="261" max="262" width="9.140625" style="49" customWidth="1"/>
    <col min="263" max="263" width="8.140625" style="49" customWidth="1"/>
    <col min="264" max="264" width="9" style="49" bestFit="1" customWidth="1"/>
    <col min="265" max="266" width="9" style="49" customWidth="1"/>
    <col min="267" max="267" width="4.85546875" style="49" bestFit="1" customWidth="1"/>
    <col min="268" max="268" width="7.7109375" style="49" bestFit="1" customWidth="1"/>
    <col min="269" max="269" width="26.85546875" style="49" customWidth="1"/>
    <col min="270" max="272" width="9.140625" style="49" customWidth="1"/>
    <col min="273" max="512" width="9.140625" style="49"/>
    <col min="513" max="513" width="7.5703125" style="49" bestFit="1" customWidth="1"/>
    <col min="514" max="514" width="41.7109375" style="49" customWidth="1"/>
    <col min="515" max="515" width="9.140625" style="49" customWidth="1"/>
    <col min="516" max="516" width="6.140625" style="49" customWidth="1"/>
    <col min="517" max="518" width="9.140625" style="49" customWidth="1"/>
    <col min="519" max="519" width="8.140625" style="49" customWidth="1"/>
    <col min="520" max="520" width="9" style="49" bestFit="1" customWidth="1"/>
    <col min="521" max="522" width="9" style="49" customWidth="1"/>
    <col min="523" max="523" width="4.85546875" style="49" bestFit="1" customWidth="1"/>
    <col min="524" max="524" width="7.7109375" style="49" bestFit="1" customWidth="1"/>
    <col min="525" max="525" width="26.85546875" style="49" customWidth="1"/>
    <col min="526" max="528" width="9.140625" style="49" customWidth="1"/>
    <col min="529" max="768" width="9.140625" style="49"/>
    <col min="769" max="769" width="7.5703125" style="49" bestFit="1" customWidth="1"/>
    <col min="770" max="770" width="41.7109375" style="49" customWidth="1"/>
    <col min="771" max="771" width="9.140625" style="49" customWidth="1"/>
    <col min="772" max="772" width="6.140625" style="49" customWidth="1"/>
    <col min="773" max="774" width="9.140625" style="49" customWidth="1"/>
    <col min="775" max="775" width="8.140625" style="49" customWidth="1"/>
    <col min="776" max="776" width="9" style="49" bestFit="1" customWidth="1"/>
    <col min="777" max="778" width="9" style="49" customWidth="1"/>
    <col min="779" max="779" width="4.85546875" style="49" bestFit="1" customWidth="1"/>
    <col min="780" max="780" width="7.7109375" style="49" bestFit="1" customWidth="1"/>
    <col min="781" max="781" width="26.85546875" style="49" customWidth="1"/>
    <col min="782" max="784" width="9.140625" style="49" customWidth="1"/>
    <col min="785" max="1024" width="9.140625" style="49"/>
    <col min="1025" max="1025" width="7.5703125" style="49" bestFit="1" customWidth="1"/>
    <col min="1026" max="1026" width="41.7109375" style="49" customWidth="1"/>
    <col min="1027" max="1027" width="9.140625" style="49" customWidth="1"/>
    <col min="1028" max="1028" width="6.140625" style="49" customWidth="1"/>
    <col min="1029" max="1030" width="9.140625" style="49" customWidth="1"/>
    <col min="1031" max="1031" width="8.140625" style="49" customWidth="1"/>
    <col min="1032" max="1032" width="9" style="49" bestFit="1" customWidth="1"/>
    <col min="1033" max="1034" width="9" style="49" customWidth="1"/>
    <col min="1035" max="1035" width="4.85546875" style="49" bestFit="1" customWidth="1"/>
    <col min="1036" max="1036" width="7.7109375" style="49" bestFit="1" customWidth="1"/>
    <col min="1037" max="1037" width="26.85546875" style="49" customWidth="1"/>
    <col min="1038" max="1040" width="9.140625" style="49" customWidth="1"/>
    <col min="1041" max="1280" width="9.140625" style="49"/>
    <col min="1281" max="1281" width="7.5703125" style="49" bestFit="1" customWidth="1"/>
    <col min="1282" max="1282" width="41.7109375" style="49" customWidth="1"/>
    <col min="1283" max="1283" width="9.140625" style="49" customWidth="1"/>
    <col min="1284" max="1284" width="6.140625" style="49" customWidth="1"/>
    <col min="1285" max="1286" width="9.140625" style="49" customWidth="1"/>
    <col min="1287" max="1287" width="8.140625" style="49" customWidth="1"/>
    <col min="1288" max="1288" width="9" style="49" bestFit="1" customWidth="1"/>
    <col min="1289" max="1290" width="9" style="49" customWidth="1"/>
    <col min="1291" max="1291" width="4.85546875" style="49" bestFit="1" customWidth="1"/>
    <col min="1292" max="1292" width="7.7109375" style="49" bestFit="1" customWidth="1"/>
    <col min="1293" max="1293" width="26.85546875" style="49" customWidth="1"/>
    <col min="1294" max="1296" width="9.140625" style="49" customWidth="1"/>
    <col min="1297" max="1536" width="9.140625" style="49"/>
    <col min="1537" max="1537" width="7.5703125" style="49" bestFit="1" customWidth="1"/>
    <col min="1538" max="1538" width="41.7109375" style="49" customWidth="1"/>
    <col min="1539" max="1539" width="9.140625" style="49" customWidth="1"/>
    <col min="1540" max="1540" width="6.140625" style="49" customWidth="1"/>
    <col min="1541" max="1542" width="9.140625" style="49" customWidth="1"/>
    <col min="1543" max="1543" width="8.140625" style="49" customWidth="1"/>
    <col min="1544" max="1544" width="9" style="49" bestFit="1" customWidth="1"/>
    <col min="1545" max="1546" width="9" style="49" customWidth="1"/>
    <col min="1547" max="1547" width="4.85546875" style="49" bestFit="1" customWidth="1"/>
    <col min="1548" max="1548" width="7.7109375" style="49" bestFit="1" customWidth="1"/>
    <col min="1549" max="1549" width="26.85546875" style="49" customWidth="1"/>
    <col min="1550" max="1552" width="9.140625" style="49" customWidth="1"/>
    <col min="1553" max="1792" width="9.140625" style="49"/>
    <col min="1793" max="1793" width="7.5703125" style="49" bestFit="1" customWidth="1"/>
    <col min="1794" max="1794" width="41.7109375" style="49" customWidth="1"/>
    <col min="1795" max="1795" width="9.140625" style="49" customWidth="1"/>
    <col min="1796" max="1796" width="6.140625" style="49" customWidth="1"/>
    <col min="1797" max="1798" width="9.140625" style="49" customWidth="1"/>
    <col min="1799" max="1799" width="8.140625" style="49" customWidth="1"/>
    <col min="1800" max="1800" width="9" style="49" bestFit="1" customWidth="1"/>
    <col min="1801" max="1802" width="9" style="49" customWidth="1"/>
    <col min="1803" max="1803" width="4.85546875" style="49" bestFit="1" customWidth="1"/>
    <col min="1804" max="1804" width="7.7109375" style="49" bestFit="1" customWidth="1"/>
    <col min="1805" max="1805" width="26.85546875" style="49" customWidth="1"/>
    <col min="1806" max="1808" width="9.140625" style="49" customWidth="1"/>
    <col min="1809" max="2048" width="9.140625" style="49"/>
    <col min="2049" max="2049" width="7.5703125" style="49" bestFit="1" customWidth="1"/>
    <col min="2050" max="2050" width="41.7109375" style="49" customWidth="1"/>
    <col min="2051" max="2051" width="9.140625" style="49" customWidth="1"/>
    <col min="2052" max="2052" width="6.140625" style="49" customWidth="1"/>
    <col min="2053" max="2054" width="9.140625" style="49" customWidth="1"/>
    <col min="2055" max="2055" width="8.140625" style="49" customWidth="1"/>
    <col min="2056" max="2056" width="9" style="49" bestFit="1" customWidth="1"/>
    <col min="2057" max="2058" width="9" style="49" customWidth="1"/>
    <col min="2059" max="2059" width="4.85546875" style="49" bestFit="1" customWidth="1"/>
    <col min="2060" max="2060" width="7.7109375" style="49" bestFit="1" customWidth="1"/>
    <col min="2061" max="2061" width="26.85546875" style="49" customWidth="1"/>
    <col min="2062" max="2064" width="9.140625" style="49" customWidth="1"/>
    <col min="2065" max="2304" width="9.140625" style="49"/>
    <col min="2305" max="2305" width="7.5703125" style="49" bestFit="1" customWidth="1"/>
    <col min="2306" max="2306" width="41.7109375" style="49" customWidth="1"/>
    <col min="2307" max="2307" width="9.140625" style="49" customWidth="1"/>
    <col min="2308" max="2308" width="6.140625" style="49" customWidth="1"/>
    <col min="2309" max="2310" width="9.140625" style="49" customWidth="1"/>
    <col min="2311" max="2311" width="8.140625" style="49" customWidth="1"/>
    <col min="2312" max="2312" width="9" style="49" bestFit="1" customWidth="1"/>
    <col min="2313" max="2314" width="9" style="49" customWidth="1"/>
    <col min="2315" max="2315" width="4.85546875" style="49" bestFit="1" customWidth="1"/>
    <col min="2316" max="2316" width="7.7109375" style="49" bestFit="1" customWidth="1"/>
    <col min="2317" max="2317" width="26.85546875" style="49" customWidth="1"/>
    <col min="2318" max="2320" width="9.140625" style="49" customWidth="1"/>
    <col min="2321" max="2560" width="9.140625" style="49"/>
    <col min="2561" max="2561" width="7.5703125" style="49" bestFit="1" customWidth="1"/>
    <col min="2562" max="2562" width="41.7109375" style="49" customWidth="1"/>
    <col min="2563" max="2563" width="9.140625" style="49" customWidth="1"/>
    <col min="2564" max="2564" width="6.140625" style="49" customWidth="1"/>
    <col min="2565" max="2566" width="9.140625" style="49" customWidth="1"/>
    <col min="2567" max="2567" width="8.140625" style="49" customWidth="1"/>
    <col min="2568" max="2568" width="9" style="49" bestFit="1" customWidth="1"/>
    <col min="2569" max="2570" width="9" style="49" customWidth="1"/>
    <col min="2571" max="2571" width="4.85546875" style="49" bestFit="1" customWidth="1"/>
    <col min="2572" max="2572" width="7.7109375" style="49" bestFit="1" customWidth="1"/>
    <col min="2573" max="2573" width="26.85546875" style="49" customWidth="1"/>
    <col min="2574" max="2576" width="9.140625" style="49" customWidth="1"/>
    <col min="2577" max="2816" width="9.140625" style="49"/>
    <col min="2817" max="2817" width="7.5703125" style="49" bestFit="1" customWidth="1"/>
    <col min="2818" max="2818" width="41.7109375" style="49" customWidth="1"/>
    <col min="2819" max="2819" width="9.140625" style="49" customWidth="1"/>
    <col min="2820" max="2820" width="6.140625" style="49" customWidth="1"/>
    <col min="2821" max="2822" width="9.140625" style="49" customWidth="1"/>
    <col min="2823" max="2823" width="8.140625" style="49" customWidth="1"/>
    <col min="2824" max="2824" width="9" style="49" bestFit="1" customWidth="1"/>
    <col min="2825" max="2826" width="9" style="49" customWidth="1"/>
    <col min="2827" max="2827" width="4.85546875" style="49" bestFit="1" customWidth="1"/>
    <col min="2828" max="2828" width="7.7109375" style="49" bestFit="1" customWidth="1"/>
    <col min="2829" max="2829" width="26.85546875" style="49" customWidth="1"/>
    <col min="2830" max="2832" width="9.140625" style="49" customWidth="1"/>
    <col min="2833" max="3072" width="9.140625" style="49"/>
    <col min="3073" max="3073" width="7.5703125" style="49" bestFit="1" customWidth="1"/>
    <col min="3074" max="3074" width="41.7109375" style="49" customWidth="1"/>
    <col min="3075" max="3075" width="9.140625" style="49" customWidth="1"/>
    <col min="3076" max="3076" width="6.140625" style="49" customWidth="1"/>
    <col min="3077" max="3078" width="9.140625" style="49" customWidth="1"/>
    <col min="3079" max="3079" width="8.140625" style="49" customWidth="1"/>
    <col min="3080" max="3080" width="9" style="49" bestFit="1" customWidth="1"/>
    <col min="3081" max="3082" width="9" style="49" customWidth="1"/>
    <col min="3083" max="3083" width="4.85546875" style="49" bestFit="1" customWidth="1"/>
    <col min="3084" max="3084" width="7.7109375" style="49" bestFit="1" customWidth="1"/>
    <col min="3085" max="3085" width="26.85546875" style="49" customWidth="1"/>
    <col min="3086" max="3088" width="9.140625" style="49" customWidth="1"/>
    <col min="3089" max="3328" width="9.140625" style="49"/>
    <col min="3329" max="3329" width="7.5703125" style="49" bestFit="1" customWidth="1"/>
    <col min="3330" max="3330" width="41.7109375" style="49" customWidth="1"/>
    <col min="3331" max="3331" width="9.140625" style="49" customWidth="1"/>
    <col min="3332" max="3332" width="6.140625" style="49" customWidth="1"/>
    <col min="3333" max="3334" width="9.140625" style="49" customWidth="1"/>
    <col min="3335" max="3335" width="8.140625" style="49" customWidth="1"/>
    <col min="3336" max="3336" width="9" style="49" bestFit="1" customWidth="1"/>
    <col min="3337" max="3338" width="9" style="49" customWidth="1"/>
    <col min="3339" max="3339" width="4.85546875" style="49" bestFit="1" customWidth="1"/>
    <col min="3340" max="3340" width="7.7109375" style="49" bestFit="1" customWidth="1"/>
    <col min="3341" max="3341" width="26.85546875" style="49" customWidth="1"/>
    <col min="3342" max="3344" width="9.140625" style="49" customWidth="1"/>
    <col min="3345" max="3584" width="9.140625" style="49"/>
    <col min="3585" max="3585" width="7.5703125" style="49" bestFit="1" customWidth="1"/>
    <col min="3586" max="3586" width="41.7109375" style="49" customWidth="1"/>
    <col min="3587" max="3587" width="9.140625" style="49" customWidth="1"/>
    <col min="3588" max="3588" width="6.140625" style="49" customWidth="1"/>
    <col min="3589" max="3590" width="9.140625" style="49" customWidth="1"/>
    <col min="3591" max="3591" width="8.140625" style="49" customWidth="1"/>
    <col min="3592" max="3592" width="9" style="49" bestFit="1" customWidth="1"/>
    <col min="3593" max="3594" width="9" style="49" customWidth="1"/>
    <col min="3595" max="3595" width="4.85546875" style="49" bestFit="1" customWidth="1"/>
    <col min="3596" max="3596" width="7.7109375" style="49" bestFit="1" customWidth="1"/>
    <col min="3597" max="3597" width="26.85546875" style="49" customWidth="1"/>
    <col min="3598" max="3600" width="9.140625" style="49" customWidth="1"/>
    <col min="3601" max="3840" width="9.140625" style="49"/>
    <col min="3841" max="3841" width="7.5703125" style="49" bestFit="1" customWidth="1"/>
    <col min="3842" max="3842" width="41.7109375" style="49" customWidth="1"/>
    <col min="3843" max="3843" width="9.140625" style="49" customWidth="1"/>
    <col min="3844" max="3844" width="6.140625" style="49" customWidth="1"/>
    <col min="3845" max="3846" width="9.140625" style="49" customWidth="1"/>
    <col min="3847" max="3847" width="8.140625" style="49" customWidth="1"/>
    <col min="3848" max="3848" width="9" style="49" bestFit="1" customWidth="1"/>
    <col min="3849" max="3850" width="9" style="49" customWidth="1"/>
    <col min="3851" max="3851" width="4.85546875" style="49" bestFit="1" customWidth="1"/>
    <col min="3852" max="3852" width="7.7109375" style="49" bestFit="1" customWidth="1"/>
    <col min="3853" max="3853" width="26.85546875" style="49" customWidth="1"/>
    <col min="3854" max="3856" width="9.140625" style="49" customWidth="1"/>
    <col min="3857" max="4096" width="9.140625" style="49"/>
    <col min="4097" max="4097" width="7.5703125" style="49" bestFit="1" customWidth="1"/>
    <col min="4098" max="4098" width="41.7109375" style="49" customWidth="1"/>
    <col min="4099" max="4099" width="9.140625" style="49" customWidth="1"/>
    <col min="4100" max="4100" width="6.140625" style="49" customWidth="1"/>
    <col min="4101" max="4102" width="9.140625" style="49" customWidth="1"/>
    <col min="4103" max="4103" width="8.140625" style="49" customWidth="1"/>
    <col min="4104" max="4104" width="9" style="49" bestFit="1" customWidth="1"/>
    <col min="4105" max="4106" width="9" style="49" customWidth="1"/>
    <col min="4107" max="4107" width="4.85546875" style="49" bestFit="1" customWidth="1"/>
    <col min="4108" max="4108" width="7.7109375" style="49" bestFit="1" customWidth="1"/>
    <col min="4109" max="4109" width="26.85546875" style="49" customWidth="1"/>
    <col min="4110" max="4112" width="9.140625" style="49" customWidth="1"/>
    <col min="4113" max="4352" width="9.140625" style="49"/>
    <col min="4353" max="4353" width="7.5703125" style="49" bestFit="1" customWidth="1"/>
    <col min="4354" max="4354" width="41.7109375" style="49" customWidth="1"/>
    <col min="4355" max="4355" width="9.140625" style="49" customWidth="1"/>
    <col min="4356" max="4356" width="6.140625" style="49" customWidth="1"/>
    <col min="4357" max="4358" width="9.140625" style="49" customWidth="1"/>
    <col min="4359" max="4359" width="8.140625" style="49" customWidth="1"/>
    <col min="4360" max="4360" width="9" style="49" bestFit="1" customWidth="1"/>
    <col min="4361" max="4362" width="9" style="49" customWidth="1"/>
    <col min="4363" max="4363" width="4.85546875" style="49" bestFit="1" customWidth="1"/>
    <col min="4364" max="4364" width="7.7109375" style="49" bestFit="1" customWidth="1"/>
    <col min="4365" max="4365" width="26.85546875" style="49" customWidth="1"/>
    <col min="4366" max="4368" width="9.140625" style="49" customWidth="1"/>
    <col min="4369" max="4608" width="9.140625" style="49"/>
    <col min="4609" max="4609" width="7.5703125" style="49" bestFit="1" customWidth="1"/>
    <col min="4610" max="4610" width="41.7109375" style="49" customWidth="1"/>
    <col min="4611" max="4611" width="9.140625" style="49" customWidth="1"/>
    <col min="4612" max="4612" width="6.140625" style="49" customWidth="1"/>
    <col min="4613" max="4614" width="9.140625" style="49" customWidth="1"/>
    <col min="4615" max="4615" width="8.140625" style="49" customWidth="1"/>
    <col min="4616" max="4616" width="9" style="49" bestFit="1" customWidth="1"/>
    <col min="4617" max="4618" width="9" style="49" customWidth="1"/>
    <col min="4619" max="4619" width="4.85546875" style="49" bestFit="1" customWidth="1"/>
    <col min="4620" max="4620" width="7.7109375" style="49" bestFit="1" customWidth="1"/>
    <col min="4621" max="4621" width="26.85546875" style="49" customWidth="1"/>
    <col min="4622" max="4624" width="9.140625" style="49" customWidth="1"/>
    <col min="4625" max="4864" width="9.140625" style="49"/>
    <col min="4865" max="4865" width="7.5703125" style="49" bestFit="1" customWidth="1"/>
    <col min="4866" max="4866" width="41.7109375" style="49" customWidth="1"/>
    <col min="4867" max="4867" width="9.140625" style="49" customWidth="1"/>
    <col min="4868" max="4868" width="6.140625" style="49" customWidth="1"/>
    <col min="4869" max="4870" width="9.140625" style="49" customWidth="1"/>
    <col min="4871" max="4871" width="8.140625" style="49" customWidth="1"/>
    <col min="4872" max="4872" width="9" style="49" bestFit="1" customWidth="1"/>
    <col min="4873" max="4874" width="9" style="49" customWidth="1"/>
    <col min="4875" max="4875" width="4.85546875" style="49" bestFit="1" customWidth="1"/>
    <col min="4876" max="4876" width="7.7109375" style="49" bestFit="1" customWidth="1"/>
    <col min="4877" max="4877" width="26.85546875" style="49" customWidth="1"/>
    <col min="4878" max="4880" width="9.140625" style="49" customWidth="1"/>
    <col min="4881" max="5120" width="9.140625" style="49"/>
    <col min="5121" max="5121" width="7.5703125" style="49" bestFit="1" customWidth="1"/>
    <col min="5122" max="5122" width="41.7109375" style="49" customWidth="1"/>
    <col min="5123" max="5123" width="9.140625" style="49" customWidth="1"/>
    <col min="5124" max="5124" width="6.140625" style="49" customWidth="1"/>
    <col min="5125" max="5126" width="9.140625" style="49" customWidth="1"/>
    <col min="5127" max="5127" width="8.140625" style="49" customWidth="1"/>
    <col min="5128" max="5128" width="9" style="49" bestFit="1" customWidth="1"/>
    <col min="5129" max="5130" width="9" style="49" customWidth="1"/>
    <col min="5131" max="5131" width="4.85546875" style="49" bestFit="1" customWidth="1"/>
    <col min="5132" max="5132" width="7.7109375" style="49" bestFit="1" customWidth="1"/>
    <col min="5133" max="5133" width="26.85546875" style="49" customWidth="1"/>
    <col min="5134" max="5136" width="9.140625" style="49" customWidth="1"/>
    <col min="5137" max="5376" width="9.140625" style="49"/>
    <col min="5377" max="5377" width="7.5703125" style="49" bestFit="1" customWidth="1"/>
    <col min="5378" max="5378" width="41.7109375" style="49" customWidth="1"/>
    <col min="5379" max="5379" width="9.140625" style="49" customWidth="1"/>
    <col min="5380" max="5380" width="6.140625" style="49" customWidth="1"/>
    <col min="5381" max="5382" width="9.140625" style="49" customWidth="1"/>
    <col min="5383" max="5383" width="8.140625" style="49" customWidth="1"/>
    <col min="5384" max="5384" width="9" style="49" bestFit="1" customWidth="1"/>
    <col min="5385" max="5386" width="9" style="49" customWidth="1"/>
    <col min="5387" max="5387" width="4.85546875" style="49" bestFit="1" customWidth="1"/>
    <col min="5388" max="5388" width="7.7109375" style="49" bestFit="1" customWidth="1"/>
    <col min="5389" max="5389" width="26.85546875" style="49" customWidth="1"/>
    <col min="5390" max="5392" width="9.140625" style="49" customWidth="1"/>
    <col min="5393" max="5632" width="9.140625" style="49"/>
    <col min="5633" max="5633" width="7.5703125" style="49" bestFit="1" customWidth="1"/>
    <col min="5634" max="5634" width="41.7109375" style="49" customWidth="1"/>
    <col min="5635" max="5635" width="9.140625" style="49" customWidth="1"/>
    <col min="5636" max="5636" width="6.140625" style="49" customWidth="1"/>
    <col min="5637" max="5638" width="9.140625" style="49" customWidth="1"/>
    <col min="5639" max="5639" width="8.140625" style="49" customWidth="1"/>
    <col min="5640" max="5640" width="9" style="49" bestFit="1" customWidth="1"/>
    <col min="5641" max="5642" width="9" style="49" customWidth="1"/>
    <col min="5643" max="5643" width="4.85546875" style="49" bestFit="1" customWidth="1"/>
    <col min="5644" max="5644" width="7.7109375" style="49" bestFit="1" customWidth="1"/>
    <col min="5645" max="5645" width="26.85546875" style="49" customWidth="1"/>
    <col min="5646" max="5648" width="9.140625" style="49" customWidth="1"/>
    <col min="5649" max="5888" width="9.140625" style="49"/>
    <col min="5889" max="5889" width="7.5703125" style="49" bestFit="1" customWidth="1"/>
    <col min="5890" max="5890" width="41.7109375" style="49" customWidth="1"/>
    <col min="5891" max="5891" width="9.140625" style="49" customWidth="1"/>
    <col min="5892" max="5892" width="6.140625" style="49" customWidth="1"/>
    <col min="5893" max="5894" width="9.140625" style="49" customWidth="1"/>
    <col min="5895" max="5895" width="8.140625" style="49" customWidth="1"/>
    <col min="5896" max="5896" width="9" style="49" bestFit="1" customWidth="1"/>
    <col min="5897" max="5898" width="9" style="49" customWidth="1"/>
    <col min="5899" max="5899" width="4.85546875" style="49" bestFit="1" customWidth="1"/>
    <col min="5900" max="5900" width="7.7109375" style="49" bestFit="1" customWidth="1"/>
    <col min="5901" max="5901" width="26.85546875" style="49" customWidth="1"/>
    <col min="5902" max="5904" width="9.140625" style="49" customWidth="1"/>
    <col min="5905" max="6144" width="9.140625" style="49"/>
    <col min="6145" max="6145" width="7.5703125" style="49" bestFit="1" customWidth="1"/>
    <col min="6146" max="6146" width="41.7109375" style="49" customWidth="1"/>
    <col min="6147" max="6147" width="9.140625" style="49" customWidth="1"/>
    <col min="6148" max="6148" width="6.140625" style="49" customWidth="1"/>
    <col min="6149" max="6150" width="9.140625" style="49" customWidth="1"/>
    <col min="6151" max="6151" width="8.140625" style="49" customWidth="1"/>
    <col min="6152" max="6152" width="9" style="49" bestFit="1" customWidth="1"/>
    <col min="6153" max="6154" width="9" style="49" customWidth="1"/>
    <col min="6155" max="6155" width="4.85546875" style="49" bestFit="1" customWidth="1"/>
    <col min="6156" max="6156" width="7.7109375" style="49" bestFit="1" customWidth="1"/>
    <col min="6157" max="6157" width="26.85546875" style="49" customWidth="1"/>
    <col min="6158" max="6160" width="9.140625" style="49" customWidth="1"/>
    <col min="6161" max="6400" width="9.140625" style="49"/>
    <col min="6401" max="6401" width="7.5703125" style="49" bestFit="1" customWidth="1"/>
    <col min="6402" max="6402" width="41.7109375" style="49" customWidth="1"/>
    <col min="6403" max="6403" width="9.140625" style="49" customWidth="1"/>
    <col min="6404" max="6404" width="6.140625" style="49" customWidth="1"/>
    <col min="6405" max="6406" width="9.140625" style="49" customWidth="1"/>
    <col min="6407" max="6407" width="8.140625" style="49" customWidth="1"/>
    <col min="6408" max="6408" width="9" style="49" bestFit="1" customWidth="1"/>
    <col min="6409" max="6410" width="9" style="49" customWidth="1"/>
    <col min="6411" max="6411" width="4.85546875" style="49" bestFit="1" customWidth="1"/>
    <col min="6412" max="6412" width="7.7109375" style="49" bestFit="1" customWidth="1"/>
    <col min="6413" max="6413" width="26.85546875" style="49" customWidth="1"/>
    <col min="6414" max="6416" width="9.140625" style="49" customWidth="1"/>
    <col min="6417" max="6656" width="9.140625" style="49"/>
    <col min="6657" max="6657" width="7.5703125" style="49" bestFit="1" customWidth="1"/>
    <col min="6658" max="6658" width="41.7109375" style="49" customWidth="1"/>
    <col min="6659" max="6659" width="9.140625" style="49" customWidth="1"/>
    <col min="6660" max="6660" width="6.140625" style="49" customWidth="1"/>
    <col min="6661" max="6662" width="9.140625" style="49" customWidth="1"/>
    <col min="6663" max="6663" width="8.140625" style="49" customWidth="1"/>
    <col min="6664" max="6664" width="9" style="49" bestFit="1" customWidth="1"/>
    <col min="6665" max="6666" width="9" style="49" customWidth="1"/>
    <col min="6667" max="6667" width="4.85546875" style="49" bestFit="1" customWidth="1"/>
    <col min="6668" max="6668" width="7.7109375" style="49" bestFit="1" customWidth="1"/>
    <col min="6669" max="6669" width="26.85546875" style="49" customWidth="1"/>
    <col min="6670" max="6672" width="9.140625" style="49" customWidth="1"/>
    <col min="6673" max="6912" width="9.140625" style="49"/>
    <col min="6913" max="6913" width="7.5703125" style="49" bestFit="1" customWidth="1"/>
    <col min="6914" max="6914" width="41.7109375" style="49" customWidth="1"/>
    <col min="6915" max="6915" width="9.140625" style="49" customWidth="1"/>
    <col min="6916" max="6916" width="6.140625" style="49" customWidth="1"/>
    <col min="6917" max="6918" width="9.140625" style="49" customWidth="1"/>
    <col min="6919" max="6919" width="8.140625" style="49" customWidth="1"/>
    <col min="6920" max="6920" width="9" style="49" bestFit="1" customWidth="1"/>
    <col min="6921" max="6922" width="9" style="49" customWidth="1"/>
    <col min="6923" max="6923" width="4.85546875" style="49" bestFit="1" customWidth="1"/>
    <col min="6924" max="6924" width="7.7109375" style="49" bestFit="1" customWidth="1"/>
    <col min="6925" max="6925" width="26.85546875" style="49" customWidth="1"/>
    <col min="6926" max="6928" width="9.140625" style="49" customWidth="1"/>
    <col min="6929" max="7168" width="9.140625" style="49"/>
    <col min="7169" max="7169" width="7.5703125" style="49" bestFit="1" customWidth="1"/>
    <col min="7170" max="7170" width="41.7109375" style="49" customWidth="1"/>
    <col min="7171" max="7171" width="9.140625" style="49" customWidth="1"/>
    <col min="7172" max="7172" width="6.140625" style="49" customWidth="1"/>
    <col min="7173" max="7174" width="9.140625" style="49" customWidth="1"/>
    <col min="7175" max="7175" width="8.140625" style="49" customWidth="1"/>
    <col min="7176" max="7176" width="9" style="49" bestFit="1" customWidth="1"/>
    <col min="7177" max="7178" width="9" style="49" customWidth="1"/>
    <col min="7179" max="7179" width="4.85546875" style="49" bestFit="1" customWidth="1"/>
    <col min="7180" max="7180" width="7.7109375" style="49" bestFit="1" customWidth="1"/>
    <col min="7181" max="7181" width="26.85546875" style="49" customWidth="1"/>
    <col min="7182" max="7184" width="9.140625" style="49" customWidth="1"/>
    <col min="7185" max="7424" width="9.140625" style="49"/>
    <col min="7425" max="7425" width="7.5703125" style="49" bestFit="1" customWidth="1"/>
    <col min="7426" max="7426" width="41.7109375" style="49" customWidth="1"/>
    <col min="7427" max="7427" width="9.140625" style="49" customWidth="1"/>
    <col min="7428" max="7428" width="6.140625" style="49" customWidth="1"/>
    <col min="7429" max="7430" width="9.140625" style="49" customWidth="1"/>
    <col min="7431" max="7431" width="8.140625" style="49" customWidth="1"/>
    <col min="7432" max="7432" width="9" style="49" bestFit="1" customWidth="1"/>
    <col min="7433" max="7434" width="9" style="49" customWidth="1"/>
    <col min="7435" max="7435" width="4.85546875" style="49" bestFit="1" customWidth="1"/>
    <col min="7436" max="7436" width="7.7109375" style="49" bestFit="1" customWidth="1"/>
    <col min="7437" max="7437" width="26.85546875" style="49" customWidth="1"/>
    <col min="7438" max="7440" width="9.140625" style="49" customWidth="1"/>
    <col min="7441" max="7680" width="9.140625" style="49"/>
    <col min="7681" max="7681" width="7.5703125" style="49" bestFit="1" customWidth="1"/>
    <col min="7682" max="7682" width="41.7109375" style="49" customWidth="1"/>
    <col min="7683" max="7683" width="9.140625" style="49" customWidth="1"/>
    <col min="7684" max="7684" width="6.140625" style="49" customWidth="1"/>
    <col min="7685" max="7686" width="9.140625" style="49" customWidth="1"/>
    <col min="7687" max="7687" width="8.140625" style="49" customWidth="1"/>
    <col min="7688" max="7688" width="9" style="49" bestFit="1" customWidth="1"/>
    <col min="7689" max="7690" width="9" style="49" customWidth="1"/>
    <col min="7691" max="7691" width="4.85546875" style="49" bestFit="1" customWidth="1"/>
    <col min="7692" max="7692" width="7.7109375" style="49" bestFit="1" customWidth="1"/>
    <col min="7693" max="7693" width="26.85546875" style="49" customWidth="1"/>
    <col min="7694" max="7696" width="9.140625" style="49" customWidth="1"/>
    <col min="7697" max="7936" width="9.140625" style="49"/>
    <col min="7937" max="7937" width="7.5703125" style="49" bestFit="1" customWidth="1"/>
    <col min="7938" max="7938" width="41.7109375" style="49" customWidth="1"/>
    <col min="7939" max="7939" width="9.140625" style="49" customWidth="1"/>
    <col min="7940" max="7940" width="6.140625" style="49" customWidth="1"/>
    <col min="7941" max="7942" width="9.140625" style="49" customWidth="1"/>
    <col min="7943" max="7943" width="8.140625" style="49" customWidth="1"/>
    <col min="7944" max="7944" width="9" style="49" bestFit="1" customWidth="1"/>
    <col min="7945" max="7946" width="9" style="49" customWidth="1"/>
    <col min="7947" max="7947" width="4.85546875" style="49" bestFit="1" customWidth="1"/>
    <col min="7948" max="7948" width="7.7109375" style="49" bestFit="1" customWidth="1"/>
    <col min="7949" max="7949" width="26.85546875" style="49" customWidth="1"/>
    <col min="7950" max="7952" width="9.140625" style="49" customWidth="1"/>
    <col min="7953" max="8192" width="9.140625" style="49"/>
    <col min="8193" max="8193" width="7.5703125" style="49" bestFit="1" customWidth="1"/>
    <col min="8194" max="8194" width="41.7109375" style="49" customWidth="1"/>
    <col min="8195" max="8195" width="9.140625" style="49" customWidth="1"/>
    <col min="8196" max="8196" width="6.140625" style="49" customWidth="1"/>
    <col min="8197" max="8198" width="9.140625" style="49" customWidth="1"/>
    <col min="8199" max="8199" width="8.140625" style="49" customWidth="1"/>
    <col min="8200" max="8200" width="9" style="49" bestFit="1" customWidth="1"/>
    <col min="8201" max="8202" width="9" style="49" customWidth="1"/>
    <col min="8203" max="8203" width="4.85546875" style="49" bestFit="1" customWidth="1"/>
    <col min="8204" max="8204" width="7.7109375" style="49" bestFit="1" customWidth="1"/>
    <col min="8205" max="8205" width="26.85546875" style="49" customWidth="1"/>
    <col min="8206" max="8208" width="9.140625" style="49" customWidth="1"/>
    <col min="8209" max="8448" width="9.140625" style="49"/>
    <col min="8449" max="8449" width="7.5703125" style="49" bestFit="1" customWidth="1"/>
    <col min="8450" max="8450" width="41.7109375" style="49" customWidth="1"/>
    <col min="8451" max="8451" width="9.140625" style="49" customWidth="1"/>
    <col min="8452" max="8452" width="6.140625" style="49" customWidth="1"/>
    <col min="8453" max="8454" width="9.140625" style="49" customWidth="1"/>
    <col min="8455" max="8455" width="8.140625" style="49" customWidth="1"/>
    <col min="8456" max="8456" width="9" style="49" bestFit="1" customWidth="1"/>
    <col min="8457" max="8458" width="9" style="49" customWidth="1"/>
    <col min="8459" max="8459" width="4.85546875" style="49" bestFit="1" customWidth="1"/>
    <col min="8460" max="8460" width="7.7109375" style="49" bestFit="1" customWidth="1"/>
    <col min="8461" max="8461" width="26.85546875" style="49" customWidth="1"/>
    <col min="8462" max="8464" width="9.140625" style="49" customWidth="1"/>
    <col min="8465" max="8704" width="9.140625" style="49"/>
    <col min="8705" max="8705" width="7.5703125" style="49" bestFit="1" customWidth="1"/>
    <col min="8706" max="8706" width="41.7109375" style="49" customWidth="1"/>
    <col min="8707" max="8707" width="9.140625" style="49" customWidth="1"/>
    <col min="8708" max="8708" width="6.140625" style="49" customWidth="1"/>
    <col min="8709" max="8710" width="9.140625" style="49" customWidth="1"/>
    <col min="8711" max="8711" width="8.140625" style="49" customWidth="1"/>
    <col min="8712" max="8712" width="9" style="49" bestFit="1" customWidth="1"/>
    <col min="8713" max="8714" width="9" style="49" customWidth="1"/>
    <col min="8715" max="8715" width="4.85546875" style="49" bestFit="1" customWidth="1"/>
    <col min="8716" max="8716" width="7.7109375" style="49" bestFit="1" customWidth="1"/>
    <col min="8717" max="8717" width="26.85546875" style="49" customWidth="1"/>
    <col min="8718" max="8720" width="9.140625" style="49" customWidth="1"/>
    <col min="8721" max="8960" width="9.140625" style="49"/>
    <col min="8961" max="8961" width="7.5703125" style="49" bestFit="1" customWidth="1"/>
    <col min="8962" max="8962" width="41.7109375" style="49" customWidth="1"/>
    <col min="8963" max="8963" width="9.140625" style="49" customWidth="1"/>
    <col min="8964" max="8964" width="6.140625" style="49" customWidth="1"/>
    <col min="8965" max="8966" width="9.140625" style="49" customWidth="1"/>
    <col min="8967" max="8967" width="8.140625" style="49" customWidth="1"/>
    <col min="8968" max="8968" width="9" style="49" bestFit="1" customWidth="1"/>
    <col min="8969" max="8970" width="9" style="49" customWidth="1"/>
    <col min="8971" max="8971" width="4.85546875" style="49" bestFit="1" customWidth="1"/>
    <col min="8972" max="8972" width="7.7109375" style="49" bestFit="1" customWidth="1"/>
    <col min="8973" max="8973" width="26.85546875" style="49" customWidth="1"/>
    <col min="8974" max="8976" width="9.140625" style="49" customWidth="1"/>
    <col min="8977" max="9216" width="9.140625" style="49"/>
    <col min="9217" max="9217" width="7.5703125" style="49" bestFit="1" customWidth="1"/>
    <col min="9218" max="9218" width="41.7109375" style="49" customWidth="1"/>
    <col min="9219" max="9219" width="9.140625" style="49" customWidth="1"/>
    <col min="9220" max="9220" width="6.140625" style="49" customWidth="1"/>
    <col min="9221" max="9222" width="9.140625" style="49" customWidth="1"/>
    <col min="9223" max="9223" width="8.140625" style="49" customWidth="1"/>
    <col min="9224" max="9224" width="9" style="49" bestFit="1" customWidth="1"/>
    <col min="9225" max="9226" width="9" style="49" customWidth="1"/>
    <col min="9227" max="9227" width="4.85546875" style="49" bestFit="1" customWidth="1"/>
    <col min="9228" max="9228" width="7.7109375" style="49" bestFit="1" customWidth="1"/>
    <col min="9229" max="9229" width="26.85546875" style="49" customWidth="1"/>
    <col min="9230" max="9232" width="9.140625" style="49" customWidth="1"/>
    <col min="9233" max="9472" width="9.140625" style="49"/>
    <col min="9473" max="9473" width="7.5703125" style="49" bestFit="1" customWidth="1"/>
    <col min="9474" max="9474" width="41.7109375" style="49" customWidth="1"/>
    <col min="9475" max="9475" width="9.140625" style="49" customWidth="1"/>
    <col min="9476" max="9476" width="6.140625" style="49" customWidth="1"/>
    <col min="9477" max="9478" width="9.140625" style="49" customWidth="1"/>
    <col min="9479" max="9479" width="8.140625" style="49" customWidth="1"/>
    <col min="9480" max="9480" width="9" style="49" bestFit="1" customWidth="1"/>
    <col min="9481" max="9482" width="9" style="49" customWidth="1"/>
    <col min="9483" max="9483" width="4.85546875" style="49" bestFit="1" customWidth="1"/>
    <col min="9484" max="9484" width="7.7109375" style="49" bestFit="1" customWidth="1"/>
    <col min="9485" max="9485" width="26.85546875" style="49" customWidth="1"/>
    <col min="9486" max="9488" width="9.140625" style="49" customWidth="1"/>
    <col min="9489" max="9728" width="9.140625" style="49"/>
    <col min="9729" max="9729" width="7.5703125" style="49" bestFit="1" customWidth="1"/>
    <col min="9730" max="9730" width="41.7109375" style="49" customWidth="1"/>
    <col min="9731" max="9731" width="9.140625" style="49" customWidth="1"/>
    <col min="9732" max="9732" width="6.140625" style="49" customWidth="1"/>
    <col min="9733" max="9734" width="9.140625" style="49" customWidth="1"/>
    <col min="9735" max="9735" width="8.140625" style="49" customWidth="1"/>
    <col min="9736" max="9736" width="9" style="49" bestFit="1" customWidth="1"/>
    <col min="9737" max="9738" width="9" style="49" customWidth="1"/>
    <col min="9739" max="9739" width="4.85546875" style="49" bestFit="1" customWidth="1"/>
    <col min="9740" max="9740" width="7.7109375" style="49" bestFit="1" customWidth="1"/>
    <col min="9741" max="9741" width="26.85546875" style="49" customWidth="1"/>
    <col min="9742" max="9744" width="9.140625" style="49" customWidth="1"/>
    <col min="9745" max="9984" width="9.140625" style="49"/>
    <col min="9985" max="9985" width="7.5703125" style="49" bestFit="1" customWidth="1"/>
    <col min="9986" max="9986" width="41.7109375" style="49" customWidth="1"/>
    <col min="9987" max="9987" width="9.140625" style="49" customWidth="1"/>
    <col min="9988" max="9988" width="6.140625" style="49" customWidth="1"/>
    <col min="9989" max="9990" width="9.140625" style="49" customWidth="1"/>
    <col min="9991" max="9991" width="8.140625" style="49" customWidth="1"/>
    <col min="9992" max="9992" width="9" style="49" bestFit="1" customWidth="1"/>
    <col min="9993" max="9994" width="9" style="49" customWidth="1"/>
    <col min="9995" max="9995" width="4.85546875" style="49" bestFit="1" customWidth="1"/>
    <col min="9996" max="9996" width="7.7109375" style="49" bestFit="1" customWidth="1"/>
    <col min="9997" max="9997" width="26.85546875" style="49" customWidth="1"/>
    <col min="9998" max="10000" width="9.140625" style="49" customWidth="1"/>
    <col min="10001" max="10240" width="9.140625" style="49"/>
    <col min="10241" max="10241" width="7.5703125" style="49" bestFit="1" customWidth="1"/>
    <col min="10242" max="10242" width="41.7109375" style="49" customWidth="1"/>
    <col min="10243" max="10243" width="9.140625" style="49" customWidth="1"/>
    <col min="10244" max="10244" width="6.140625" style="49" customWidth="1"/>
    <col min="10245" max="10246" width="9.140625" style="49" customWidth="1"/>
    <col min="10247" max="10247" width="8.140625" style="49" customWidth="1"/>
    <col min="10248" max="10248" width="9" style="49" bestFit="1" customWidth="1"/>
    <col min="10249" max="10250" width="9" style="49" customWidth="1"/>
    <col min="10251" max="10251" width="4.85546875" style="49" bestFit="1" customWidth="1"/>
    <col min="10252" max="10252" width="7.7109375" style="49" bestFit="1" customWidth="1"/>
    <col min="10253" max="10253" width="26.85546875" style="49" customWidth="1"/>
    <col min="10254" max="10256" width="9.140625" style="49" customWidth="1"/>
    <col min="10257" max="10496" width="9.140625" style="49"/>
    <col min="10497" max="10497" width="7.5703125" style="49" bestFit="1" customWidth="1"/>
    <col min="10498" max="10498" width="41.7109375" style="49" customWidth="1"/>
    <col min="10499" max="10499" width="9.140625" style="49" customWidth="1"/>
    <col min="10500" max="10500" width="6.140625" style="49" customWidth="1"/>
    <col min="10501" max="10502" width="9.140625" style="49" customWidth="1"/>
    <col min="10503" max="10503" width="8.140625" style="49" customWidth="1"/>
    <col min="10504" max="10504" width="9" style="49" bestFit="1" customWidth="1"/>
    <col min="10505" max="10506" width="9" style="49" customWidth="1"/>
    <col min="10507" max="10507" width="4.85546875" style="49" bestFit="1" customWidth="1"/>
    <col min="10508" max="10508" width="7.7109375" style="49" bestFit="1" customWidth="1"/>
    <col min="10509" max="10509" width="26.85546875" style="49" customWidth="1"/>
    <col min="10510" max="10512" width="9.140625" style="49" customWidth="1"/>
    <col min="10513" max="10752" width="9.140625" style="49"/>
    <col min="10753" max="10753" width="7.5703125" style="49" bestFit="1" customWidth="1"/>
    <col min="10754" max="10754" width="41.7109375" style="49" customWidth="1"/>
    <col min="10755" max="10755" width="9.140625" style="49" customWidth="1"/>
    <col min="10756" max="10756" width="6.140625" style="49" customWidth="1"/>
    <col min="10757" max="10758" width="9.140625" style="49" customWidth="1"/>
    <col min="10759" max="10759" width="8.140625" style="49" customWidth="1"/>
    <col min="10760" max="10760" width="9" style="49" bestFit="1" customWidth="1"/>
    <col min="10761" max="10762" width="9" style="49" customWidth="1"/>
    <col min="10763" max="10763" width="4.85546875" style="49" bestFit="1" customWidth="1"/>
    <col min="10764" max="10764" width="7.7109375" style="49" bestFit="1" customWidth="1"/>
    <col min="10765" max="10765" width="26.85546875" style="49" customWidth="1"/>
    <col min="10766" max="10768" width="9.140625" style="49" customWidth="1"/>
    <col min="10769" max="11008" width="9.140625" style="49"/>
    <col min="11009" max="11009" width="7.5703125" style="49" bestFit="1" customWidth="1"/>
    <col min="11010" max="11010" width="41.7109375" style="49" customWidth="1"/>
    <col min="11011" max="11011" width="9.140625" style="49" customWidth="1"/>
    <col min="11012" max="11012" width="6.140625" style="49" customWidth="1"/>
    <col min="11013" max="11014" width="9.140625" style="49" customWidth="1"/>
    <col min="11015" max="11015" width="8.140625" style="49" customWidth="1"/>
    <col min="11016" max="11016" width="9" style="49" bestFit="1" customWidth="1"/>
    <col min="11017" max="11018" width="9" style="49" customWidth="1"/>
    <col min="11019" max="11019" width="4.85546875" style="49" bestFit="1" customWidth="1"/>
    <col min="11020" max="11020" width="7.7109375" style="49" bestFit="1" customWidth="1"/>
    <col min="11021" max="11021" width="26.85546875" style="49" customWidth="1"/>
    <col min="11022" max="11024" width="9.140625" style="49" customWidth="1"/>
    <col min="11025" max="11264" width="9.140625" style="49"/>
    <col min="11265" max="11265" width="7.5703125" style="49" bestFit="1" customWidth="1"/>
    <col min="11266" max="11266" width="41.7109375" style="49" customWidth="1"/>
    <col min="11267" max="11267" width="9.140625" style="49" customWidth="1"/>
    <col min="11268" max="11268" width="6.140625" style="49" customWidth="1"/>
    <col min="11269" max="11270" width="9.140625" style="49" customWidth="1"/>
    <col min="11271" max="11271" width="8.140625" style="49" customWidth="1"/>
    <col min="11272" max="11272" width="9" style="49" bestFit="1" customWidth="1"/>
    <col min="11273" max="11274" width="9" style="49" customWidth="1"/>
    <col min="11275" max="11275" width="4.85546875" style="49" bestFit="1" customWidth="1"/>
    <col min="11276" max="11276" width="7.7109375" style="49" bestFit="1" customWidth="1"/>
    <col min="11277" max="11277" width="26.85546875" style="49" customWidth="1"/>
    <col min="11278" max="11280" width="9.140625" style="49" customWidth="1"/>
    <col min="11281" max="11520" width="9.140625" style="49"/>
    <col min="11521" max="11521" width="7.5703125" style="49" bestFit="1" customWidth="1"/>
    <col min="11522" max="11522" width="41.7109375" style="49" customWidth="1"/>
    <col min="11523" max="11523" width="9.140625" style="49" customWidth="1"/>
    <col min="11524" max="11524" width="6.140625" style="49" customWidth="1"/>
    <col min="11525" max="11526" width="9.140625" style="49" customWidth="1"/>
    <col min="11527" max="11527" width="8.140625" style="49" customWidth="1"/>
    <col min="11528" max="11528" width="9" style="49" bestFit="1" customWidth="1"/>
    <col min="11529" max="11530" width="9" style="49" customWidth="1"/>
    <col min="11531" max="11531" width="4.85546875" style="49" bestFit="1" customWidth="1"/>
    <col min="11532" max="11532" width="7.7109375" style="49" bestFit="1" customWidth="1"/>
    <col min="11533" max="11533" width="26.85546875" style="49" customWidth="1"/>
    <col min="11534" max="11536" width="9.140625" style="49" customWidth="1"/>
    <col min="11537" max="11776" width="9.140625" style="49"/>
    <col min="11777" max="11777" width="7.5703125" style="49" bestFit="1" customWidth="1"/>
    <col min="11778" max="11778" width="41.7109375" style="49" customWidth="1"/>
    <col min="11779" max="11779" width="9.140625" style="49" customWidth="1"/>
    <col min="11780" max="11780" width="6.140625" style="49" customWidth="1"/>
    <col min="11781" max="11782" width="9.140625" style="49" customWidth="1"/>
    <col min="11783" max="11783" width="8.140625" style="49" customWidth="1"/>
    <col min="11784" max="11784" width="9" style="49" bestFit="1" customWidth="1"/>
    <col min="11785" max="11786" width="9" style="49" customWidth="1"/>
    <col min="11787" max="11787" width="4.85546875" style="49" bestFit="1" customWidth="1"/>
    <col min="11788" max="11788" width="7.7109375" style="49" bestFit="1" customWidth="1"/>
    <col min="11789" max="11789" width="26.85546875" style="49" customWidth="1"/>
    <col min="11790" max="11792" width="9.140625" style="49" customWidth="1"/>
    <col min="11793" max="12032" width="9.140625" style="49"/>
    <col min="12033" max="12033" width="7.5703125" style="49" bestFit="1" customWidth="1"/>
    <col min="12034" max="12034" width="41.7109375" style="49" customWidth="1"/>
    <col min="12035" max="12035" width="9.140625" style="49" customWidth="1"/>
    <col min="12036" max="12036" width="6.140625" style="49" customWidth="1"/>
    <col min="12037" max="12038" width="9.140625" style="49" customWidth="1"/>
    <col min="12039" max="12039" width="8.140625" style="49" customWidth="1"/>
    <col min="12040" max="12040" width="9" style="49" bestFit="1" customWidth="1"/>
    <col min="12041" max="12042" width="9" style="49" customWidth="1"/>
    <col min="12043" max="12043" width="4.85546875" style="49" bestFit="1" customWidth="1"/>
    <col min="12044" max="12044" width="7.7109375" style="49" bestFit="1" customWidth="1"/>
    <col min="12045" max="12045" width="26.85546875" style="49" customWidth="1"/>
    <col min="12046" max="12048" width="9.140625" style="49" customWidth="1"/>
    <col min="12049" max="12288" width="9.140625" style="49"/>
    <col min="12289" max="12289" width="7.5703125" style="49" bestFit="1" customWidth="1"/>
    <col min="12290" max="12290" width="41.7109375" style="49" customWidth="1"/>
    <col min="12291" max="12291" width="9.140625" style="49" customWidth="1"/>
    <col min="12292" max="12292" width="6.140625" style="49" customWidth="1"/>
    <col min="12293" max="12294" width="9.140625" style="49" customWidth="1"/>
    <col min="12295" max="12295" width="8.140625" style="49" customWidth="1"/>
    <col min="12296" max="12296" width="9" style="49" bestFit="1" customWidth="1"/>
    <col min="12297" max="12298" width="9" style="49" customWidth="1"/>
    <col min="12299" max="12299" width="4.85546875" style="49" bestFit="1" customWidth="1"/>
    <col min="12300" max="12300" width="7.7109375" style="49" bestFit="1" customWidth="1"/>
    <col min="12301" max="12301" width="26.85546875" style="49" customWidth="1"/>
    <col min="12302" max="12304" width="9.140625" style="49" customWidth="1"/>
    <col min="12305" max="12544" width="9.140625" style="49"/>
    <col min="12545" max="12545" width="7.5703125" style="49" bestFit="1" customWidth="1"/>
    <col min="12546" max="12546" width="41.7109375" style="49" customWidth="1"/>
    <col min="12547" max="12547" width="9.140625" style="49" customWidth="1"/>
    <col min="12548" max="12548" width="6.140625" style="49" customWidth="1"/>
    <col min="12549" max="12550" width="9.140625" style="49" customWidth="1"/>
    <col min="12551" max="12551" width="8.140625" style="49" customWidth="1"/>
    <col min="12552" max="12552" width="9" style="49" bestFit="1" customWidth="1"/>
    <col min="12553" max="12554" width="9" style="49" customWidth="1"/>
    <col min="12555" max="12555" width="4.85546875" style="49" bestFit="1" customWidth="1"/>
    <col min="12556" max="12556" width="7.7109375" style="49" bestFit="1" customWidth="1"/>
    <col min="12557" max="12557" width="26.85546875" style="49" customWidth="1"/>
    <col min="12558" max="12560" width="9.140625" style="49" customWidth="1"/>
    <col min="12561" max="12800" width="9.140625" style="49"/>
    <col min="12801" max="12801" width="7.5703125" style="49" bestFit="1" customWidth="1"/>
    <col min="12802" max="12802" width="41.7109375" style="49" customWidth="1"/>
    <col min="12803" max="12803" width="9.140625" style="49" customWidth="1"/>
    <col min="12804" max="12804" width="6.140625" style="49" customWidth="1"/>
    <col min="12805" max="12806" width="9.140625" style="49" customWidth="1"/>
    <col min="12807" max="12807" width="8.140625" style="49" customWidth="1"/>
    <col min="12808" max="12808" width="9" style="49" bestFit="1" customWidth="1"/>
    <col min="12809" max="12810" width="9" style="49" customWidth="1"/>
    <col min="12811" max="12811" width="4.85546875" style="49" bestFit="1" customWidth="1"/>
    <col min="12812" max="12812" width="7.7109375" style="49" bestFit="1" customWidth="1"/>
    <col min="12813" max="12813" width="26.85546875" style="49" customWidth="1"/>
    <col min="12814" max="12816" width="9.140625" style="49" customWidth="1"/>
    <col min="12817" max="13056" width="9.140625" style="49"/>
    <col min="13057" max="13057" width="7.5703125" style="49" bestFit="1" customWidth="1"/>
    <col min="13058" max="13058" width="41.7109375" style="49" customWidth="1"/>
    <col min="13059" max="13059" width="9.140625" style="49" customWidth="1"/>
    <col min="13060" max="13060" width="6.140625" style="49" customWidth="1"/>
    <col min="13061" max="13062" width="9.140625" style="49" customWidth="1"/>
    <col min="13063" max="13063" width="8.140625" style="49" customWidth="1"/>
    <col min="13064" max="13064" width="9" style="49" bestFit="1" customWidth="1"/>
    <col min="13065" max="13066" width="9" style="49" customWidth="1"/>
    <col min="13067" max="13067" width="4.85546875" style="49" bestFit="1" customWidth="1"/>
    <col min="13068" max="13068" width="7.7109375" style="49" bestFit="1" customWidth="1"/>
    <col min="13069" max="13069" width="26.85546875" style="49" customWidth="1"/>
    <col min="13070" max="13072" width="9.140625" style="49" customWidth="1"/>
    <col min="13073" max="13312" width="9.140625" style="49"/>
    <col min="13313" max="13313" width="7.5703125" style="49" bestFit="1" customWidth="1"/>
    <col min="13314" max="13314" width="41.7109375" style="49" customWidth="1"/>
    <col min="13315" max="13315" width="9.140625" style="49" customWidth="1"/>
    <col min="13316" max="13316" width="6.140625" style="49" customWidth="1"/>
    <col min="13317" max="13318" width="9.140625" style="49" customWidth="1"/>
    <col min="13319" max="13319" width="8.140625" style="49" customWidth="1"/>
    <col min="13320" max="13320" width="9" style="49" bestFit="1" customWidth="1"/>
    <col min="13321" max="13322" width="9" style="49" customWidth="1"/>
    <col min="13323" max="13323" width="4.85546875" style="49" bestFit="1" customWidth="1"/>
    <col min="13324" max="13324" width="7.7109375" style="49" bestFit="1" customWidth="1"/>
    <col min="13325" max="13325" width="26.85546875" style="49" customWidth="1"/>
    <col min="13326" max="13328" width="9.140625" style="49" customWidth="1"/>
    <col min="13329" max="13568" width="9.140625" style="49"/>
    <col min="13569" max="13569" width="7.5703125" style="49" bestFit="1" customWidth="1"/>
    <col min="13570" max="13570" width="41.7109375" style="49" customWidth="1"/>
    <col min="13571" max="13571" width="9.140625" style="49" customWidth="1"/>
    <col min="13572" max="13572" width="6.140625" style="49" customWidth="1"/>
    <col min="13573" max="13574" width="9.140625" style="49" customWidth="1"/>
    <col min="13575" max="13575" width="8.140625" style="49" customWidth="1"/>
    <col min="13576" max="13576" width="9" style="49" bestFit="1" customWidth="1"/>
    <col min="13577" max="13578" width="9" style="49" customWidth="1"/>
    <col min="13579" max="13579" width="4.85546875" style="49" bestFit="1" customWidth="1"/>
    <col min="13580" max="13580" width="7.7109375" style="49" bestFit="1" customWidth="1"/>
    <col min="13581" max="13581" width="26.85546875" style="49" customWidth="1"/>
    <col min="13582" max="13584" width="9.140625" style="49" customWidth="1"/>
    <col min="13585" max="13824" width="9.140625" style="49"/>
    <col min="13825" max="13825" width="7.5703125" style="49" bestFit="1" customWidth="1"/>
    <col min="13826" max="13826" width="41.7109375" style="49" customWidth="1"/>
    <col min="13827" max="13827" width="9.140625" style="49" customWidth="1"/>
    <col min="13828" max="13828" width="6.140625" style="49" customWidth="1"/>
    <col min="13829" max="13830" width="9.140625" style="49" customWidth="1"/>
    <col min="13831" max="13831" width="8.140625" style="49" customWidth="1"/>
    <col min="13832" max="13832" width="9" style="49" bestFit="1" customWidth="1"/>
    <col min="13833" max="13834" width="9" style="49" customWidth="1"/>
    <col min="13835" max="13835" width="4.85546875" style="49" bestFit="1" customWidth="1"/>
    <col min="13836" max="13836" width="7.7109375" style="49" bestFit="1" customWidth="1"/>
    <col min="13837" max="13837" width="26.85546875" style="49" customWidth="1"/>
    <col min="13838" max="13840" width="9.140625" style="49" customWidth="1"/>
    <col min="13841" max="14080" width="9.140625" style="49"/>
    <col min="14081" max="14081" width="7.5703125" style="49" bestFit="1" customWidth="1"/>
    <col min="14082" max="14082" width="41.7109375" style="49" customWidth="1"/>
    <col min="14083" max="14083" width="9.140625" style="49" customWidth="1"/>
    <col min="14084" max="14084" width="6.140625" style="49" customWidth="1"/>
    <col min="14085" max="14086" width="9.140625" style="49" customWidth="1"/>
    <col min="14087" max="14087" width="8.140625" style="49" customWidth="1"/>
    <col min="14088" max="14088" width="9" style="49" bestFit="1" customWidth="1"/>
    <col min="14089" max="14090" width="9" style="49" customWidth="1"/>
    <col min="14091" max="14091" width="4.85546875" style="49" bestFit="1" customWidth="1"/>
    <col min="14092" max="14092" width="7.7109375" style="49" bestFit="1" customWidth="1"/>
    <col min="14093" max="14093" width="26.85546875" style="49" customWidth="1"/>
    <col min="14094" max="14096" width="9.140625" style="49" customWidth="1"/>
    <col min="14097" max="14336" width="9.140625" style="49"/>
    <col min="14337" max="14337" width="7.5703125" style="49" bestFit="1" customWidth="1"/>
    <col min="14338" max="14338" width="41.7109375" style="49" customWidth="1"/>
    <col min="14339" max="14339" width="9.140625" style="49" customWidth="1"/>
    <col min="14340" max="14340" width="6.140625" style="49" customWidth="1"/>
    <col min="14341" max="14342" width="9.140625" style="49" customWidth="1"/>
    <col min="14343" max="14343" width="8.140625" style="49" customWidth="1"/>
    <col min="14344" max="14344" width="9" style="49" bestFit="1" customWidth="1"/>
    <col min="14345" max="14346" width="9" style="49" customWidth="1"/>
    <col min="14347" max="14347" width="4.85546875" style="49" bestFit="1" customWidth="1"/>
    <col min="14348" max="14348" width="7.7109375" style="49" bestFit="1" customWidth="1"/>
    <col min="14349" max="14349" width="26.85546875" style="49" customWidth="1"/>
    <col min="14350" max="14352" width="9.140625" style="49" customWidth="1"/>
    <col min="14353" max="14592" width="9.140625" style="49"/>
    <col min="14593" max="14593" width="7.5703125" style="49" bestFit="1" customWidth="1"/>
    <col min="14594" max="14594" width="41.7109375" style="49" customWidth="1"/>
    <col min="14595" max="14595" width="9.140625" style="49" customWidth="1"/>
    <col min="14596" max="14596" width="6.140625" style="49" customWidth="1"/>
    <col min="14597" max="14598" width="9.140625" style="49" customWidth="1"/>
    <col min="14599" max="14599" width="8.140625" style="49" customWidth="1"/>
    <col min="14600" max="14600" width="9" style="49" bestFit="1" customWidth="1"/>
    <col min="14601" max="14602" width="9" style="49" customWidth="1"/>
    <col min="14603" max="14603" width="4.85546875" style="49" bestFit="1" customWidth="1"/>
    <col min="14604" max="14604" width="7.7109375" style="49" bestFit="1" customWidth="1"/>
    <col min="14605" max="14605" width="26.85546875" style="49" customWidth="1"/>
    <col min="14606" max="14608" width="9.140625" style="49" customWidth="1"/>
    <col min="14609" max="14848" width="9.140625" style="49"/>
    <col min="14849" max="14849" width="7.5703125" style="49" bestFit="1" customWidth="1"/>
    <col min="14850" max="14850" width="41.7109375" style="49" customWidth="1"/>
    <col min="14851" max="14851" width="9.140625" style="49" customWidth="1"/>
    <col min="14852" max="14852" width="6.140625" style="49" customWidth="1"/>
    <col min="14853" max="14854" width="9.140625" style="49" customWidth="1"/>
    <col min="14855" max="14855" width="8.140625" style="49" customWidth="1"/>
    <col min="14856" max="14856" width="9" style="49" bestFit="1" customWidth="1"/>
    <col min="14857" max="14858" width="9" style="49" customWidth="1"/>
    <col min="14859" max="14859" width="4.85546875" style="49" bestFit="1" customWidth="1"/>
    <col min="14860" max="14860" width="7.7109375" style="49" bestFit="1" customWidth="1"/>
    <col min="14861" max="14861" width="26.85546875" style="49" customWidth="1"/>
    <col min="14862" max="14864" width="9.140625" style="49" customWidth="1"/>
    <col min="14865" max="15104" width="9.140625" style="49"/>
    <col min="15105" max="15105" width="7.5703125" style="49" bestFit="1" customWidth="1"/>
    <col min="15106" max="15106" width="41.7109375" style="49" customWidth="1"/>
    <col min="15107" max="15107" width="9.140625" style="49" customWidth="1"/>
    <col min="15108" max="15108" width="6.140625" style="49" customWidth="1"/>
    <col min="15109" max="15110" width="9.140625" style="49" customWidth="1"/>
    <col min="15111" max="15111" width="8.140625" style="49" customWidth="1"/>
    <col min="15112" max="15112" width="9" style="49" bestFit="1" customWidth="1"/>
    <col min="15113" max="15114" width="9" style="49" customWidth="1"/>
    <col min="15115" max="15115" width="4.85546875" style="49" bestFit="1" customWidth="1"/>
    <col min="15116" max="15116" width="7.7109375" style="49" bestFit="1" customWidth="1"/>
    <col min="15117" max="15117" width="26.85546875" style="49" customWidth="1"/>
    <col min="15118" max="15120" width="9.140625" style="49" customWidth="1"/>
    <col min="15121" max="15360" width="9.140625" style="49"/>
    <col min="15361" max="15361" width="7.5703125" style="49" bestFit="1" customWidth="1"/>
    <col min="15362" max="15362" width="41.7109375" style="49" customWidth="1"/>
    <col min="15363" max="15363" width="9.140625" style="49" customWidth="1"/>
    <col min="15364" max="15364" width="6.140625" style="49" customWidth="1"/>
    <col min="15365" max="15366" width="9.140625" style="49" customWidth="1"/>
    <col min="15367" max="15367" width="8.140625" style="49" customWidth="1"/>
    <col min="15368" max="15368" width="9" style="49" bestFit="1" customWidth="1"/>
    <col min="15369" max="15370" width="9" style="49" customWidth="1"/>
    <col min="15371" max="15371" width="4.85546875" style="49" bestFit="1" customWidth="1"/>
    <col min="15372" max="15372" width="7.7109375" style="49" bestFit="1" customWidth="1"/>
    <col min="15373" max="15373" width="26.85546875" style="49" customWidth="1"/>
    <col min="15374" max="15376" width="9.140625" style="49" customWidth="1"/>
    <col min="15377" max="15616" width="9.140625" style="49"/>
    <col min="15617" max="15617" width="7.5703125" style="49" bestFit="1" customWidth="1"/>
    <col min="15618" max="15618" width="41.7109375" style="49" customWidth="1"/>
    <col min="15619" max="15619" width="9.140625" style="49" customWidth="1"/>
    <col min="15620" max="15620" width="6.140625" style="49" customWidth="1"/>
    <col min="15621" max="15622" width="9.140625" style="49" customWidth="1"/>
    <col min="15623" max="15623" width="8.140625" style="49" customWidth="1"/>
    <col min="15624" max="15624" width="9" style="49" bestFit="1" customWidth="1"/>
    <col min="15625" max="15626" width="9" style="49" customWidth="1"/>
    <col min="15627" max="15627" width="4.85546875" style="49" bestFit="1" customWidth="1"/>
    <col min="15628" max="15628" width="7.7109375" style="49" bestFit="1" customWidth="1"/>
    <col min="15629" max="15629" width="26.85546875" style="49" customWidth="1"/>
    <col min="15630" max="15632" width="9.140625" style="49" customWidth="1"/>
    <col min="15633" max="15872" width="9.140625" style="49"/>
    <col min="15873" max="15873" width="7.5703125" style="49" bestFit="1" customWidth="1"/>
    <col min="15874" max="15874" width="41.7109375" style="49" customWidth="1"/>
    <col min="15875" max="15875" width="9.140625" style="49" customWidth="1"/>
    <col min="15876" max="15876" width="6.140625" style="49" customWidth="1"/>
    <col min="15877" max="15878" width="9.140625" style="49" customWidth="1"/>
    <col min="15879" max="15879" width="8.140625" style="49" customWidth="1"/>
    <col min="15880" max="15880" width="9" style="49" bestFit="1" customWidth="1"/>
    <col min="15881" max="15882" width="9" style="49" customWidth="1"/>
    <col min="15883" max="15883" width="4.85546875" style="49" bestFit="1" customWidth="1"/>
    <col min="15884" max="15884" width="7.7109375" style="49" bestFit="1" customWidth="1"/>
    <col min="15885" max="15885" width="26.85546875" style="49" customWidth="1"/>
    <col min="15886" max="15888" width="9.140625" style="49" customWidth="1"/>
    <col min="15889" max="16128" width="9.140625" style="49"/>
    <col min="16129" max="16129" width="7.5703125" style="49" bestFit="1" customWidth="1"/>
    <col min="16130" max="16130" width="41.7109375" style="49" customWidth="1"/>
    <col min="16131" max="16131" width="9.140625" style="49" customWidth="1"/>
    <col min="16132" max="16132" width="6.140625" style="49" customWidth="1"/>
    <col min="16133" max="16134" width="9.140625" style="49" customWidth="1"/>
    <col min="16135" max="16135" width="8.140625" style="49" customWidth="1"/>
    <col min="16136" max="16136" width="9" style="49" bestFit="1" customWidth="1"/>
    <col min="16137" max="16138" width="9" style="49" customWidth="1"/>
    <col min="16139" max="16139" width="4.85546875" style="49" bestFit="1" customWidth="1"/>
    <col min="16140" max="16140" width="7.7109375" style="49" bestFit="1" customWidth="1"/>
    <col min="16141" max="16141" width="26.85546875" style="49" customWidth="1"/>
    <col min="16142" max="16144" width="9.140625" style="49" customWidth="1"/>
    <col min="16145" max="16384" width="9.140625" style="49"/>
  </cols>
  <sheetData>
    <row r="1" spans="1:16" x14ac:dyDescent="0.25">
      <c r="A1" s="89" t="s">
        <v>0</v>
      </c>
      <c r="B1" s="90"/>
      <c r="C1" s="90"/>
      <c r="D1" s="90"/>
      <c r="E1" s="90"/>
      <c r="F1" s="90"/>
      <c r="G1" s="90"/>
      <c r="H1" s="90"/>
      <c r="I1" s="125" t="s">
        <v>289</v>
      </c>
      <c r="J1" s="125"/>
      <c r="K1" s="125"/>
      <c r="L1" s="125"/>
      <c r="M1" s="126"/>
      <c r="N1" s="2"/>
    </row>
    <row r="2" spans="1:16" x14ac:dyDescent="0.25">
      <c r="A2" s="91"/>
      <c r="B2" s="1"/>
      <c r="C2" s="1"/>
      <c r="D2" s="1"/>
      <c r="E2" s="1"/>
      <c r="F2" s="1"/>
      <c r="G2" s="1"/>
      <c r="H2" s="1"/>
      <c r="I2" s="112"/>
      <c r="J2" s="112"/>
      <c r="K2" s="112"/>
      <c r="L2" s="112"/>
      <c r="M2" s="127"/>
      <c r="N2" s="2"/>
    </row>
    <row r="3" spans="1:16" x14ac:dyDescent="0.25">
      <c r="A3" s="9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3"/>
      <c r="N3" s="2"/>
      <c r="O3" s="50">
        <f>K8</f>
        <v>0</v>
      </c>
      <c r="P3" s="51">
        <f>1-O3</f>
        <v>1</v>
      </c>
    </row>
    <row r="4" spans="1:16" x14ac:dyDescent="0.25">
      <c r="A4" s="9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3"/>
      <c r="N4" s="2"/>
    </row>
    <row r="5" spans="1:16" x14ac:dyDescent="0.25">
      <c r="A5" s="9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93"/>
      <c r="N5" s="2"/>
    </row>
    <row r="6" spans="1:16" x14ac:dyDescent="0.25">
      <c r="A6" s="9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3"/>
      <c r="N6" s="2"/>
    </row>
    <row r="7" spans="1:16" x14ac:dyDescent="0.25">
      <c r="A7" s="9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3"/>
      <c r="N7" s="2"/>
      <c r="O7" s="50">
        <v>0.23</v>
      </c>
    </row>
    <row r="8" spans="1:16" x14ac:dyDescent="0.25">
      <c r="A8" s="128" t="s">
        <v>291</v>
      </c>
      <c r="B8" s="129"/>
      <c r="C8" s="129"/>
      <c r="D8" s="129"/>
      <c r="E8" s="129"/>
      <c r="F8" s="129"/>
      <c r="G8" s="129"/>
      <c r="H8" s="129"/>
      <c r="I8" s="131" t="s">
        <v>1</v>
      </c>
      <c r="J8" s="131"/>
      <c r="K8" s="132">
        <v>0</v>
      </c>
      <c r="L8" s="133"/>
      <c r="M8" s="136" t="s">
        <v>2</v>
      </c>
      <c r="N8" s="2"/>
    </row>
    <row r="9" spans="1:16" x14ac:dyDescent="0.25">
      <c r="A9" s="130"/>
      <c r="B9" s="129"/>
      <c r="C9" s="129"/>
      <c r="D9" s="129"/>
      <c r="E9" s="129"/>
      <c r="F9" s="129"/>
      <c r="G9" s="129"/>
      <c r="H9" s="129"/>
      <c r="I9" s="131"/>
      <c r="J9" s="131"/>
      <c r="K9" s="134"/>
      <c r="L9" s="135"/>
      <c r="M9" s="137"/>
      <c r="N9" s="2"/>
    </row>
    <row r="10" spans="1:16" x14ac:dyDescent="0.25">
      <c r="A10" s="130"/>
      <c r="B10" s="129"/>
      <c r="C10" s="129"/>
      <c r="D10" s="129"/>
      <c r="E10" s="129"/>
      <c r="F10" s="129"/>
      <c r="G10" s="129"/>
      <c r="H10" s="129"/>
      <c r="I10" s="3" t="s">
        <v>3</v>
      </c>
      <c r="J10" s="4"/>
      <c r="K10" s="5"/>
      <c r="L10" s="5"/>
      <c r="M10" s="137"/>
      <c r="N10" s="2"/>
    </row>
    <row r="11" spans="1:16" x14ac:dyDescent="0.25">
      <c r="A11" s="94"/>
      <c r="B11" s="6" t="s">
        <v>5</v>
      </c>
      <c r="C11" s="6"/>
      <c r="D11" s="6"/>
      <c r="E11" s="6"/>
      <c r="F11" s="6"/>
      <c r="G11" s="6" t="s">
        <v>288</v>
      </c>
      <c r="H11" s="6" t="s">
        <v>288</v>
      </c>
      <c r="I11" s="7" t="s">
        <v>7</v>
      </c>
      <c r="J11" s="8" t="s">
        <v>7</v>
      </c>
      <c r="K11" s="6" t="s">
        <v>8</v>
      </c>
      <c r="L11" s="6" t="s">
        <v>9</v>
      </c>
      <c r="M11" s="95" t="s">
        <v>10</v>
      </c>
      <c r="N11" s="2"/>
    </row>
    <row r="12" spans="1:16" x14ac:dyDescent="0.25">
      <c r="A12" s="94" t="s">
        <v>4</v>
      </c>
      <c r="B12" s="6" t="s">
        <v>11</v>
      </c>
      <c r="C12" s="6"/>
      <c r="D12" s="6" t="s">
        <v>6</v>
      </c>
      <c r="E12" s="6"/>
      <c r="F12" s="6"/>
      <c r="G12" s="6" t="s">
        <v>12</v>
      </c>
      <c r="H12" s="6" t="s">
        <v>13</v>
      </c>
      <c r="I12" s="7" t="s">
        <v>12</v>
      </c>
      <c r="J12" s="8" t="s">
        <v>13</v>
      </c>
      <c r="K12" s="6" t="s">
        <v>14</v>
      </c>
      <c r="L12" s="6" t="s">
        <v>15</v>
      </c>
      <c r="M12" s="95" t="s">
        <v>16</v>
      </c>
      <c r="N12" s="2"/>
    </row>
    <row r="13" spans="1:16" x14ac:dyDescent="0.25">
      <c r="A13" s="123" t="s">
        <v>17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4"/>
      <c r="N13" s="2"/>
    </row>
    <row r="14" spans="1:16" x14ac:dyDescent="0.25">
      <c r="A14" s="9" t="s">
        <v>182</v>
      </c>
      <c r="B14" s="10" t="s">
        <v>18</v>
      </c>
      <c r="C14" s="10">
        <v>250</v>
      </c>
      <c r="D14" s="9" t="s">
        <v>19</v>
      </c>
      <c r="E14" s="11"/>
      <c r="F14" s="12"/>
      <c r="G14" s="12">
        <f>VLOOKUP(A14,Sheet2!A:B,2,FALSE)</f>
        <v>2.3099999999999996</v>
      </c>
      <c r="H14" s="11">
        <f>G14*C14</f>
        <v>577.49999999999989</v>
      </c>
      <c r="I14" s="13">
        <f>G14*$P$3</f>
        <v>2.3099999999999996</v>
      </c>
      <c r="J14" s="13">
        <f>H14*$P$3</f>
        <v>577.49999999999989</v>
      </c>
      <c r="K14" s="9">
        <v>1</v>
      </c>
      <c r="L14" s="9">
        <v>33.51</v>
      </c>
      <c r="M14" s="9" t="s">
        <v>20</v>
      </c>
      <c r="N14" s="14"/>
    </row>
    <row r="15" spans="1:16" x14ac:dyDescent="0.25">
      <c r="A15" s="15" t="s">
        <v>183</v>
      </c>
      <c r="B15" s="16" t="s">
        <v>21</v>
      </c>
      <c r="C15" s="16">
        <v>100</v>
      </c>
      <c r="D15" s="15" t="s">
        <v>19</v>
      </c>
      <c r="E15" s="11"/>
      <c r="F15" s="17"/>
      <c r="G15" s="17">
        <f>VLOOKUP(A15,Sheet2!A:B,2,FALSE)</f>
        <v>2.3099999999999996</v>
      </c>
      <c r="H15" s="18">
        <f>G15*C15</f>
        <v>230.99999999999997</v>
      </c>
      <c r="I15" s="19">
        <f t="shared" ref="I15:J66" si="0">G15*$P$3</f>
        <v>2.3099999999999996</v>
      </c>
      <c r="J15" s="19">
        <f t="shared" si="0"/>
        <v>230.99999999999997</v>
      </c>
      <c r="K15" s="15">
        <v>3</v>
      </c>
      <c r="L15" s="15">
        <v>40.200000000000003</v>
      </c>
      <c r="M15" s="15" t="s">
        <v>22</v>
      </c>
      <c r="N15" s="14"/>
    </row>
    <row r="16" spans="1:16" x14ac:dyDescent="0.25">
      <c r="A16" s="20" t="s">
        <v>184</v>
      </c>
      <c r="B16" s="21" t="s">
        <v>23</v>
      </c>
      <c r="C16" s="21">
        <v>50</v>
      </c>
      <c r="D16" s="20" t="s">
        <v>19</v>
      </c>
      <c r="E16" s="79"/>
      <c r="F16" s="23"/>
      <c r="G16" s="23">
        <f>VLOOKUP(A16,Sheet2!A:B,2,FALSE)</f>
        <v>2.3099999999999996</v>
      </c>
      <c r="H16" s="24">
        <f>G16*C16</f>
        <v>115.49999999999999</v>
      </c>
      <c r="I16" s="22">
        <f t="shared" si="0"/>
        <v>2.3099999999999996</v>
      </c>
      <c r="J16" s="22">
        <f t="shared" si="0"/>
        <v>115.49999999999999</v>
      </c>
      <c r="K16" s="20">
        <v>5</v>
      </c>
      <c r="L16" s="20">
        <v>33.5</v>
      </c>
      <c r="M16" s="20" t="s">
        <v>24</v>
      </c>
      <c r="N16" s="14"/>
    </row>
    <row r="17" spans="1:14" x14ac:dyDescent="0.25">
      <c r="A17" s="9" t="s">
        <v>185</v>
      </c>
      <c r="B17" s="10" t="s">
        <v>25</v>
      </c>
      <c r="C17" s="10">
        <v>250</v>
      </c>
      <c r="D17" s="9" t="s">
        <v>26</v>
      </c>
      <c r="E17" s="11"/>
      <c r="F17" s="12"/>
      <c r="G17" s="12">
        <f>VLOOKUP(A17,Sheet2!A:B,2,FALSE)</f>
        <v>3.13</v>
      </c>
      <c r="H17" s="11">
        <f t="shared" ref="H17:H39" si="1">G17*C17</f>
        <v>782.5</v>
      </c>
      <c r="I17" s="13">
        <f t="shared" si="0"/>
        <v>3.13</v>
      </c>
      <c r="J17" s="13">
        <f t="shared" si="0"/>
        <v>782.5</v>
      </c>
      <c r="K17" s="9">
        <v>1</v>
      </c>
      <c r="L17" s="9">
        <v>45.5</v>
      </c>
      <c r="M17" s="9" t="s">
        <v>27</v>
      </c>
      <c r="N17" s="14"/>
    </row>
    <row r="18" spans="1:14" x14ac:dyDescent="0.25">
      <c r="A18" s="15" t="s">
        <v>186</v>
      </c>
      <c r="B18" s="16" t="s">
        <v>28</v>
      </c>
      <c r="C18" s="16">
        <v>100</v>
      </c>
      <c r="D18" s="15" t="s">
        <v>26</v>
      </c>
      <c r="E18" s="11"/>
      <c r="F18" s="17"/>
      <c r="G18" s="17">
        <f>VLOOKUP(A18,Sheet2!A:B,2,FALSE)</f>
        <v>3.13</v>
      </c>
      <c r="H18" s="18">
        <f t="shared" si="1"/>
        <v>313</v>
      </c>
      <c r="I18" s="19">
        <f t="shared" si="0"/>
        <v>3.13</v>
      </c>
      <c r="J18" s="19">
        <f t="shared" si="0"/>
        <v>313</v>
      </c>
      <c r="K18" s="15">
        <v>3</v>
      </c>
      <c r="L18" s="15">
        <v>54.599999999999994</v>
      </c>
      <c r="M18" s="15" t="s">
        <v>29</v>
      </c>
      <c r="N18" s="14"/>
    </row>
    <row r="19" spans="1:14" x14ac:dyDescent="0.25">
      <c r="A19" s="20" t="s">
        <v>187</v>
      </c>
      <c r="B19" s="21" t="s">
        <v>30</v>
      </c>
      <c r="C19" s="21">
        <v>50</v>
      </c>
      <c r="D19" s="20" t="s">
        <v>26</v>
      </c>
      <c r="E19" s="79"/>
      <c r="F19" s="23"/>
      <c r="G19" s="23">
        <f>VLOOKUP(A19,Sheet2!A:B,2,FALSE)</f>
        <v>3.13</v>
      </c>
      <c r="H19" s="24">
        <f t="shared" si="1"/>
        <v>156.5</v>
      </c>
      <c r="I19" s="22">
        <f t="shared" si="0"/>
        <v>3.13</v>
      </c>
      <c r="J19" s="22">
        <f t="shared" si="0"/>
        <v>156.5</v>
      </c>
      <c r="K19" s="20">
        <v>5</v>
      </c>
      <c r="L19" s="20">
        <v>45.5</v>
      </c>
      <c r="M19" s="20" t="s">
        <v>31</v>
      </c>
      <c r="N19" s="14"/>
    </row>
    <row r="20" spans="1:14" x14ac:dyDescent="0.25">
      <c r="A20" s="9" t="s">
        <v>188</v>
      </c>
      <c r="B20" s="10" t="s">
        <v>32</v>
      </c>
      <c r="C20" s="10">
        <v>250</v>
      </c>
      <c r="D20" s="9" t="s">
        <v>33</v>
      </c>
      <c r="E20" s="11"/>
      <c r="F20" s="12"/>
      <c r="G20" s="12">
        <f>VLOOKUP(A20,Sheet2!A:B,2,FALSE)</f>
        <v>4.3099999999999996</v>
      </c>
      <c r="H20" s="11">
        <f t="shared" si="1"/>
        <v>1077.5</v>
      </c>
      <c r="I20" s="13">
        <f t="shared" si="0"/>
        <v>4.3099999999999996</v>
      </c>
      <c r="J20" s="13">
        <f t="shared" si="0"/>
        <v>1077.5</v>
      </c>
      <c r="K20" s="9">
        <v>1</v>
      </c>
      <c r="L20" s="9">
        <v>62.75</v>
      </c>
      <c r="M20" s="9" t="s">
        <v>34</v>
      </c>
      <c r="N20" s="14"/>
    </row>
    <row r="21" spans="1:14" x14ac:dyDescent="0.25">
      <c r="A21" s="15" t="s">
        <v>189</v>
      </c>
      <c r="B21" s="16" t="s">
        <v>35</v>
      </c>
      <c r="C21" s="16">
        <v>100</v>
      </c>
      <c r="D21" s="15" t="s">
        <v>33</v>
      </c>
      <c r="E21" s="11"/>
      <c r="F21" s="17"/>
      <c r="G21" s="17">
        <f>VLOOKUP(A21,Sheet2!A:B,2,FALSE)</f>
        <v>4.3099999999999996</v>
      </c>
      <c r="H21" s="18">
        <f t="shared" si="1"/>
        <v>430.99999999999994</v>
      </c>
      <c r="I21" s="19">
        <f t="shared" si="0"/>
        <v>4.3099999999999996</v>
      </c>
      <c r="J21" s="19">
        <f t="shared" si="0"/>
        <v>430.99999999999994</v>
      </c>
      <c r="K21" s="15">
        <v>2</v>
      </c>
      <c r="L21" s="15">
        <v>50.2</v>
      </c>
      <c r="M21" s="15" t="s">
        <v>36</v>
      </c>
      <c r="N21" s="14"/>
    </row>
    <row r="22" spans="1:14" x14ac:dyDescent="0.25">
      <c r="A22" s="20" t="s">
        <v>190</v>
      </c>
      <c r="B22" s="21" t="s">
        <v>37</v>
      </c>
      <c r="C22" s="21">
        <v>50</v>
      </c>
      <c r="D22" s="20" t="s">
        <v>33</v>
      </c>
      <c r="E22" s="79"/>
      <c r="F22" s="23"/>
      <c r="G22" s="23">
        <f>VLOOKUP(A22,Sheet2!A:B,2,FALSE)</f>
        <v>4.3099999999999996</v>
      </c>
      <c r="H22" s="24">
        <f t="shared" si="1"/>
        <v>215.49999999999997</v>
      </c>
      <c r="I22" s="22">
        <f t="shared" si="0"/>
        <v>4.3099999999999996</v>
      </c>
      <c r="J22" s="22">
        <f t="shared" si="0"/>
        <v>215.49999999999997</v>
      </c>
      <c r="K22" s="20">
        <v>3</v>
      </c>
      <c r="L22" s="20">
        <v>37.650000000000006</v>
      </c>
      <c r="M22" s="20" t="s">
        <v>38</v>
      </c>
      <c r="N22" s="14"/>
    </row>
    <row r="23" spans="1:14" x14ac:dyDescent="0.25">
      <c r="A23" s="9" t="s">
        <v>191</v>
      </c>
      <c r="B23" s="10" t="s">
        <v>39</v>
      </c>
      <c r="C23" s="10">
        <v>250</v>
      </c>
      <c r="D23" s="9" t="s">
        <v>19</v>
      </c>
      <c r="E23" s="11"/>
      <c r="F23" s="12"/>
      <c r="G23" s="12">
        <f>VLOOKUP(A23,Sheet2!A:B,2,FALSE)</f>
        <v>2.2199999999999998</v>
      </c>
      <c r="H23" s="11">
        <f t="shared" si="1"/>
        <v>554.99999999999989</v>
      </c>
      <c r="I23" s="13">
        <f t="shared" si="0"/>
        <v>2.2199999999999998</v>
      </c>
      <c r="J23" s="13">
        <f t="shared" si="0"/>
        <v>554.99999999999989</v>
      </c>
      <c r="K23" s="9">
        <v>1</v>
      </c>
      <c r="L23" s="9">
        <v>31.5</v>
      </c>
      <c r="M23" s="9" t="s">
        <v>40</v>
      </c>
      <c r="N23" s="14"/>
    </row>
    <row r="24" spans="1:14" x14ac:dyDescent="0.25">
      <c r="A24" s="15" t="s">
        <v>192</v>
      </c>
      <c r="B24" s="16" t="s">
        <v>41</v>
      </c>
      <c r="C24" s="16">
        <v>100</v>
      </c>
      <c r="D24" s="15" t="s">
        <v>19</v>
      </c>
      <c r="E24" s="11"/>
      <c r="F24" s="17"/>
      <c r="G24" s="17">
        <f>VLOOKUP(A24,Sheet2!A:B,2,FALSE)</f>
        <v>2.2199999999999998</v>
      </c>
      <c r="H24" s="18">
        <f t="shared" si="1"/>
        <v>221.99999999999997</v>
      </c>
      <c r="I24" s="19">
        <f t="shared" si="0"/>
        <v>2.2199999999999998</v>
      </c>
      <c r="J24" s="19">
        <f t="shared" si="0"/>
        <v>221.99999999999997</v>
      </c>
      <c r="K24" s="15">
        <v>3</v>
      </c>
      <c r="L24" s="15">
        <v>37.799999999999997</v>
      </c>
      <c r="M24" s="15" t="s">
        <v>42</v>
      </c>
      <c r="N24" s="14"/>
    </row>
    <row r="25" spans="1:14" x14ac:dyDescent="0.25">
      <c r="A25" s="20" t="s">
        <v>193</v>
      </c>
      <c r="B25" s="21" t="s">
        <v>43</v>
      </c>
      <c r="C25" s="21">
        <v>60</v>
      </c>
      <c r="D25" s="20" t="s">
        <v>19</v>
      </c>
      <c r="E25" s="79"/>
      <c r="F25" s="23"/>
      <c r="G25" s="23">
        <f>VLOOKUP(A25,Sheet2!A:B,2,FALSE)</f>
        <v>2.2199999999999998</v>
      </c>
      <c r="H25" s="24">
        <f t="shared" si="1"/>
        <v>133.19999999999999</v>
      </c>
      <c r="I25" s="22">
        <f t="shared" si="0"/>
        <v>2.2199999999999998</v>
      </c>
      <c r="J25" s="22">
        <f t="shared" si="0"/>
        <v>133.19999999999999</v>
      </c>
      <c r="K25" s="20">
        <v>5</v>
      </c>
      <c r="L25" s="20">
        <v>37.800000000000004</v>
      </c>
      <c r="M25" s="20" t="s">
        <v>44</v>
      </c>
      <c r="N25" s="14"/>
    </row>
    <row r="26" spans="1:14" x14ac:dyDescent="0.25">
      <c r="A26" s="9" t="s">
        <v>194</v>
      </c>
      <c r="B26" s="10" t="s">
        <v>45</v>
      </c>
      <c r="C26" s="10">
        <v>250</v>
      </c>
      <c r="D26" s="9" t="s">
        <v>26</v>
      </c>
      <c r="E26" s="11"/>
      <c r="F26" s="12"/>
      <c r="G26" s="12">
        <f>VLOOKUP(A26,Sheet2!A:B,2,FALSE)</f>
        <v>3.4699999999999998</v>
      </c>
      <c r="H26" s="11">
        <f t="shared" si="1"/>
        <v>867.49999999999989</v>
      </c>
      <c r="I26" s="13">
        <f t="shared" si="0"/>
        <v>3.4699999999999998</v>
      </c>
      <c r="J26" s="13">
        <f t="shared" si="0"/>
        <v>867.49999999999989</v>
      </c>
      <c r="K26" s="9">
        <v>1</v>
      </c>
      <c r="L26" s="9">
        <v>49.5</v>
      </c>
      <c r="M26" s="9" t="s">
        <v>46</v>
      </c>
      <c r="N26" s="14"/>
    </row>
    <row r="27" spans="1:14" x14ac:dyDescent="0.25">
      <c r="A27" s="15" t="s">
        <v>195</v>
      </c>
      <c r="B27" s="16" t="s">
        <v>47</v>
      </c>
      <c r="C27" s="16">
        <v>100</v>
      </c>
      <c r="D27" s="15" t="s">
        <v>26</v>
      </c>
      <c r="E27" s="11"/>
      <c r="F27" s="17"/>
      <c r="G27" s="17">
        <f>VLOOKUP(A27,Sheet2!A:B,2,FALSE)</f>
        <v>3.4699999999999998</v>
      </c>
      <c r="H27" s="18">
        <f t="shared" si="1"/>
        <v>347</v>
      </c>
      <c r="I27" s="19">
        <f t="shared" si="0"/>
        <v>3.4699999999999998</v>
      </c>
      <c r="J27" s="19">
        <f t="shared" si="0"/>
        <v>347</v>
      </c>
      <c r="K27" s="15">
        <v>3</v>
      </c>
      <c r="L27" s="15">
        <v>59.400000000000006</v>
      </c>
      <c r="M27" s="15" t="s">
        <v>48</v>
      </c>
      <c r="N27" s="14"/>
    </row>
    <row r="28" spans="1:14" x14ac:dyDescent="0.25">
      <c r="A28" s="20" t="s">
        <v>196</v>
      </c>
      <c r="B28" s="21" t="s">
        <v>49</v>
      </c>
      <c r="C28" s="21">
        <v>60</v>
      </c>
      <c r="D28" s="20" t="s">
        <v>26</v>
      </c>
      <c r="E28" s="79"/>
      <c r="F28" s="23"/>
      <c r="G28" s="23">
        <f>VLOOKUP(A28,Sheet2!A:B,2,FALSE)</f>
        <v>3.4699999999999998</v>
      </c>
      <c r="H28" s="24">
        <f t="shared" si="1"/>
        <v>208.2</v>
      </c>
      <c r="I28" s="22">
        <f t="shared" si="0"/>
        <v>3.4699999999999998</v>
      </c>
      <c r="J28" s="22">
        <f t="shared" si="0"/>
        <v>208.2</v>
      </c>
      <c r="K28" s="20">
        <v>4</v>
      </c>
      <c r="L28" s="20">
        <v>47.52</v>
      </c>
      <c r="M28" s="20" t="s">
        <v>50</v>
      </c>
      <c r="N28" s="14"/>
    </row>
    <row r="29" spans="1:14" x14ac:dyDescent="0.25">
      <c r="A29" s="9" t="s">
        <v>197</v>
      </c>
      <c r="B29" s="10" t="s">
        <v>51</v>
      </c>
      <c r="C29" s="10">
        <v>250</v>
      </c>
      <c r="D29" s="9" t="s">
        <v>33</v>
      </c>
      <c r="E29" s="11"/>
      <c r="F29" s="12"/>
      <c r="G29" s="12">
        <f>VLOOKUP(A29,Sheet2!A:B,2,FALSE)</f>
        <v>4.88</v>
      </c>
      <c r="H29" s="11">
        <f t="shared" si="1"/>
        <v>1220</v>
      </c>
      <c r="I29" s="13">
        <f t="shared" si="0"/>
        <v>4.88</v>
      </c>
      <c r="J29" s="13">
        <f t="shared" si="0"/>
        <v>1220</v>
      </c>
      <c r="K29" s="9">
        <v>1</v>
      </c>
      <c r="L29" s="9">
        <v>71.25</v>
      </c>
      <c r="M29" s="9" t="s">
        <v>52</v>
      </c>
      <c r="N29" s="14"/>
    </row>
    <row r="30" spans="1:14" x14ac:dyDescent="0.25">
      <c r="A30" s="15" t="s">
        <v>198</v>
      </c>
      <c r="B30" s="16" t="s">
        <v>53</v>
      </c>
      <c r="C30" s="16">
        <v>100</v>
      </c>
      <c r="D30" s="15" t="s">
        <v>33</v>
      </c>
      <c r="E30" s="11"/>
      <c r="F30" s="17"/>
      <c r="G30" s="17">
        <f>VLOOKUP(A30,Sheet2!A:B,2,FALSE)</f>
        <v>4.8499999999999996</v>
      </c>
      <c r="H30" s="18">
        <f t="shared" si="1"/>
        <v>484.99999999999994</v>
      </c>
      <c r="I30" s="19">
        <f t="shared" si="0"/>
        <v>4.8499999999999996</v>
      </c>
      <c r="J30" s="19">
        <f t="shared" si="0"/>
        <v>484.99999999999994</v>
      </c>
      <c r="K30" s="15">
        <v>2</v>
      </c>
      <c r="L30" s="15">
        <v>56.999999999999993</v>
      </c>
      <c r="M30" s="15" t="s">
        <v>54</v>
      </c>
      <c r="N30" s="14"/>
    </row>
    <row r="31" spans="1:14" x14ac:dyDescent="0.25">
      <c r="A31" s="20" t="s">
        <v>199</v>
      </c>
      <c r="B31" s="21" t="s">
        <v>55</v>
      </c>
      <c r="C31" s="21">
        <v>60</v>
      </c>
      <c r="D31" s="20" t="s">
        <v>33</v>
      </c>
      <c r="E31" s="79"/>
      <c r="F31" s="23"/>
      <c r="G31" s="23">
        <f>VLOOKUP(A31,Sheet2!A:B,2,FALSE)</f>
        <v>4.8499999999999996</v>
      </c>
      <c r="H31" s="24">
        <f t="shared" si="1"/>
        <v>291</v>
      </c>
      <c r="I31" s="22">
        <f t="shared" si="0"/>
        <v>4.8499999999999996</v>
      </c>
      <c r="J31" s="22">
        <f t="shared" si="0"/>
        <v>291</v>
      </c>
      <c r="K31" s="20">
        <v>3</v>
      </c>
      <c r="L31" s="20">
        <v>51.3</v>
      </c>
      <c r="M31" s="20" t="s">
        <v>56</v>
      </c>
      <c r="N31" s="14"/>
    </row>
    <row r="32" spans="1:14" x14ac:dyDescent="0.25">
      <c r="A32" s="9" t="s">
        <v>200</v>
      </c>
      <c r="B32" s="10" t="s">
        <v>57</v>
      </c>
      <c r="C32" s="10">
        <v>100</v>
      </c>
      <c r="D32" s="9" t="s">
        <v>58</v>
      </c>
      <c r="E32" s="11"/>
      <c r="F32" s="12"/>
      <c r="G32" s="12">
        <f>VLOOKUP(A32,Sheet2!A:B,2,FALSE)</f>
        <v>6.39</v>
      </c>
      <c r="H32" s="11">
        <f t="shared" si="1"/>
        <v>639</v>
      </c>
      <c r="I32" s="13">
        <f t="shared" si="0"/>
        <v>6.39</v>
      </c>
      <c r="J32" s="13">
        <f t="shared" si="0"/>
        <v>639</v>
      </c>
      <c r="K32" s="9">
        <v>1</v>
      </c>
      <c r="L32" s="9">
        <v>36.199999999999996</v>
      </c>
      <c r="M32" s="9" t="s">
        <v>59</v>
      </c>
      <c r="N32" s="14"/>
    </row>
    <row r="33" spans="1:14" x14ac:dyDescent="0.25">
      <c r="A33" s="20" t="s">
        <v>201</v>
      </c>
      <c r="B33" s="21" t="s">
        <v>60</v>
      </c>
      <c r="C33" s="21">
        <v>60</v>
      </c>
      <c r="D33" s="20" t="s">
        <v>58</v>
      </c>
      <c r="E33" s="79"/>
      <c r="F33" s="23"/>
      <c r="G33" s="23">
        <f>VLOOKUP(A33,Sheet2!A:B,2,FALSE)</f>
        <v>6.39</v>
      </c>
      <c r="H33" s="24">
        <f t="shared" si="1"/>
        <v>383.4</v>
      </c>
      <c r="I33" s="22">
        <f t="shared" si="0"/>
        <v>6.39</v>
      </c>
      <c r="J33" s="22">
        <f t="shared" si="0"/>
        <v>383.4</v>
      </c>
      <c r="K33" s="20">
        <v>1</v>
      </c>
      <c r="L33" s="20">
        <v>21.72</v>
      </c>
      <c r="M33" s="20" t="s">
        <v>61</v>
      </c>
      <c r="N33" s="14"/>
    </row>
    <row r="34" spans="1:14" x14ac:dyDescent="0.25">
      <c r="A34" s="9" t="s">
        <v>202</v>
      </c>
      <c r="B34" s="10" t="s">
        <v>62</v>
      </c>
      <c r="C34" s="10">
        <v>100</v>
      </c>
      <c r="D34" s="9" t="s">
        <v>63</v>
      </c>
      <c r="E34" s="11"/>
      <c r="F34" s="12"/>
      <c r="G34" s="12">
        <f>VLOOKUP(A34,Sheet2!A:B,2,FALSE)</f>
        <v>8.07</v>
      </c>
      <c r="H34" s="11">
        <f t="shared" si="1"/>
        <v>807</v>
      </c>
      <c r="I34" s="13">
        <f t="shared" si="0"/>
        <v>8.07</v>
      </c>
      <c r="J34" s="13">
        <f t="shared" si="0"/>
        <v>807</v>
      </c>
      <c r="K34" s="9">
        <v>1</v>
      </c>
      <c r="L34" s="9">
        <v>45.5</v>
      </c>
      <c r="M34" s="9" t="s">
        <v>64</v>
      </c>
      <c r="N34" s="14"/>
    </row>
    <row r="35" spans="1:14" x14ac:dyDescent="0.25">
      <c r="A35" s="20" t="s">
        <v>203</v>
      </c>
      <c r="B35" s="21" t="s">
        <v>65</v>
      </c>
      <c r="C35" s="21">
        <v>60</v>
      </c>
      <c r="D35" s="20" t="s">
        <v>63</v>
      </c>
      <c r="E35" s="79"/>
      <c r="F35" s="23"/>
      <c r="G35" s="23">
        <f>VLOOKUP(A35,Sheet2!A:B,2,FALSE)</f>
        <v>8.07</v>
      </c>
      <c r="H35" s="24">
        <f t="shared" si="1"/>
        <v>484.20000000000005</v>
      </c>
      <c r="I35" s="22">
        <f t="shared" si="0"/>
        <v>8.07</v>
      </c>
      <c r="J35" s="22">
        <f t="shared" si="0"/>
        <v>484.20000000000005</v>
      </c>
      <c r="K35" s="20">
        <v>1</v>
      </c>
      <c r="L35" s="20">
        <v>27.3</v>
      </c>
      <c r="M35" s="20" t="s">
        <v>66</v>
      </c>
      <c r="N35" s="14"/>
    </row>
    <row r="36" spans="1:14" x14ac:dyDescent="0.25">
      <c r="A36" s="9" t="s">
        <v>204</v>
      </c>
      <c r="B36" s="10" t="s">
        <v>67</v>
      </c>
      <c r="C36" s="10">
        <v>100</v>
      </c>
      <c r="D36" s="9" t="s">
        <v>68</v>
      </c>
      <c r="E36" s="11"/>
      <c r="F36" s="12"/>
      <c r="G36" s="12">
        <f>VLOOKUP(A36,Sheet2!A:B,2,FALSE)</f>
        <v>11.85</v>
      </c>
      <c r="H36" s="11">
        <f t="shared" si="1"/>
        <v>1185</v>
      </c>
      <c r="I36" s="13">
        <f t="shared" si="0"/>
        <v>11.85</v>
      </c>
      <c r="J36" s="13">
        <f t="shared" si="0"/>
        <v>1185</v>
      </c>
      <c r="K36" s="9">
        <v>10</v>
      </c>
      <c r="L36" s="9">
        <v>655</v>
      </c>
      <c r="M36" s="9" t="s">
        <v>69</v>
      </c>
      <c r="N36" s="14"/>
    </row>
    <row r="37" spans="1:14" x14ac:dyDescent="0.25">
      <c r="A37" s="20" t="s">
        <v>205</v>
      </c>
      <c r="B37" s="21" t="s">
        <v>70</v>
      </c>
      <c r="C37" s="21">
        <v>60</v>
      </c>
      <c r="D37" s="20" t="s">
        <v>68</v>
      </c>
      <c r="E37" s="79"/>
      <c r="F37" s="23"/>
      <c r="G37" s="23">
        <f>VLOOKUP(A37,Sheet2!A:B,2,FALSE)</f>
        <v>11.85</v>
      </c>
      <c r="H37" s="24">
        <f t="shared" si="1"/>
        <v>711</v>
      </c>
      <c r="I37" s="22">
        <f t="shared" si="0"/>
        <v>11.85</v>
      </c>
      <c r="J37" s="22">
        <f t="shared" si="0"/>
        <v>711</v>
      </c>
      <c r="K37" s="20">
        <v>15</v>
      </c>
      <c r="L37" s="20">
        <v>589.50000000000011</v>
      </c>
      <c r="M37" s="20" t="s">
        <v>71</v>
      </c>
      <c r="N37" s="14"/>
    </row>
    <row r="38" spans="1:14" x14ac:dyDescent="0.25">
      <c r="A38" s="97" t="s">
        <v>207</v>
      </c>
      <c r="B38" s="16" t="s">
        <v>72</v>
      </c>
      <c r="C38" s="16">
        <v>250</v>
      </c>
      <c r="D38" s="15" t="s">
        <v>26</v>
      </c>
      <c r="E38" s="18"/>
      <c r="F38" s="17"/>
      <c r="G38" s="17">
        <f>VLOOKUP(A38,Sheet2!A:B,2,FALSE)</f>
        <v>3.5399999999999996</v>
      </c>
      <c r="H38" s="18">
        <f t="shared" si="1"/>
        <v>884.99999999999989</v>
      </c>
      <c r="I38" s="19">
        <f t="shared" si="0"/>
        <v>3.5399999999999996</v>
      </c>
      <c r="J38" s="19">
        <f t="shared" si="0"/>
        <v>884.99999999999989</v>
      </c>
      <c r="K38" s="15">
        <v>1</v>
      </c>
      <c r="L38" s="15">
        <v>71.25</v>
      </c>
      <c r="M38" s="15" t="s">
        <v>73</v>
      </c>
      <c r="N38" s="14"/>
    </row>
    <row r="39" spans="1:14" x14ac:dyDescent="0.25">
      <c r="A39" s="98" t="s">
        <v>206</v>
      </c>
      <c r="B39" s="21" t="s">
        <v>74</v>
      </c>
      <c r="C39" s="21">
        <v>250</v>
      </c>
      <c r="D39" s="20" t="s">
        <v>33</v>
      </c>
      <c r="E39" s="11"/>
      <c r="F39" s="23"/>
      <c r="G39" s="17">
        <f>VLOOKUP(A39,Sheet2!A:B,2,FALSE)</f>
        <v>4.92</v>
      </c>
      <c r="H39" s="24">
        <f t="shared" si="1"/>
        <v>1230</v>
      </c>
      <c r="I39" s="22">
        <f t="shared" si="0"/>
        <v>4.92</v>
      </c>
      <c r="J39" s="22">
        <f t="shared" si="0"/>
        <v>1230</v>
      </c>
      <c r="K39" s="20">
        <v>1</v>
      </c>
      <c r="L39" s="20">
        <v>49.5</v>
      </c>
      <c r="M39" s="20" t="s">
        <v>75</v>
      </c>
      <c r="N39" s="14"/>
    </row>
    <row r="40" spans="1:14" x14ac:dyDescent="0.25">
      <c r="A40" s="106" t="s">
        <v>286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2"/>
    </row>
    <row r="41" spans="1:14" x14ac:dyDescent="0.25">
      <c r="A41" s="52" t="s">
        <v>208</v>
      </c>
      <c r="B41" s="56" t="s">
        <v>217</v>
      </c>
      <c r="C41" s="66">
        <v>250</v>
      </c>
      <c r="D41" s="57" t="s">
        <v>19</v>
      </c>
      <c r="E41" s="58"/>
      <c r="F41" s="58"/>
      <c r="G41" s="12">
        <f>VLOOKUP(A41,Sheet2!A:B,2,FALSE)</f>
        <v>2.76</v>
      </c>
      <c r="H41" s="11">
        <f t="shared" ref="H41:H49" si="2">G41*C41</f>
        <v>690</v>
      </c>
      <c r="I41" s="59">
        <f t="shared" si="0"/>
        <v>2.76</v>
      </c>
      <c r="J41" s="59">
        <f t="shared" si="0"/>
        <v>690</v>
      </c>
      <c r="K41" s="57">
        <v>1</v>
      </c>
      <c r="L41" s="74">
        <v>36.25</v>
      </c>
      <c r="M41" s="76" t="s">
        <v>271</v>
      </c>
      <c r="N41" s="2"/>
    </row>
    <row r="42" spans="1:14" ht="13.7" customHeight="1" x14ac:dyDescent="0.25">
      <c r="A42" s="25" t="s">
        <v>209</v>
      </c>
      <c r="B42" s="54" t="s">
        <v>218</v>
      </c>
      <c r="C42" s="26">
        <v>100</v>
      </c>
      <c r="D42" s="27" t="s">
        <v>19</v>
      </c>
      <c r="E42" s="27"/>
      <c r="F42" s="27"/>
      <c r="G42" s="17">
        <f>VLOOKUP(A42,Sheet2!A:B,2,FALSE)</f>
        <v>2.7399999999999998</v>
      </c>
      <c r="H42" s="18">
        <f t="shared" si="2"/>
        <v>274</v>
      </c>
      <c r="I42" s="28">
        <f t="shared" si="0"/>
        <v>2.7399999999999998</v>
      </c>
      <c r="J42" s="28">
        <f t="shared" si="0"/>
        <v>274</v>
      </c>
      <c r="K42" s="27">
        <v>1</v>
      </c>
      <c r="L42" s="32">
        <v>14.499999999999998</v>
      </c>
      <c r="M42" s="27" t="s">
        <v>272</v>
      </c>
      <c r="N42" s="2"/>
    </row>
    <row r="43" spans="1:14" ht="13.7" customHeight="1" x14ac:dyDescent="0.25">
      <c r="A43" s="29" t="s">
        <v>210</v>
      </c>
      <c r="B43" s="63" t="s">
        <v>219</v>
      </c>
      <c r="C43" s="33">
        <v>60</v>
      </c>
      <c r="D43" s="30" t="s">
        <v>19</v>
      </c>
      <c r="E43" s="30"/>
      <c r="F43" s="30"/>
      <c r="G43" s="23">
        <f>VLOOKUP(A43,Sheet2!A:B,2,FALSE)</f>
        <v>2.7399999999999998</v>
      </c>
      <c r="H43" s="24">
        <f t="shared" si="2"/>
        <v>164.39999999999998</v>
      </c>
      <c r="I43" s="31">
        <f t="shared" si="0"/>
        <v>2.7399999999999998</v>
      </c>
      <c r="J43" s="31">
        <f t="shared" si="0"/>
        <v>164.39999999999998</v>
      </c>
      <c r="K43" s="30">
        <v>1</v>
      </c>
      <c r="L43" s="75">
        <v>8.6999999999999993</v>
      </c>
      <c r="M43" s="30" t="s">
        <v>273</v>
      </c>
      <c r="N43" s="2"/>
    </row>
    <row r="44" spans="1:14" ht="13.7" customHeight="1" x14ac:dyDescent="0.25">
      <c r="A44" s="60" t="s">
        <v>211</v>
      </c>
      <c r="B44" s="61" t="s">
        <v>220</v>
      </c>
      <c r="C44" s="67">
        <v>250</v>
      </c>
      <c r="D44" s="57" t="s">
        <v>77</v>
      </c>
      <c r="E44" s="71"/>
      <c r="F44" s="62"/>
      <c r="G44" s="12">
        <f>VLOOKUP(A44,Sheet2!A:B,2,FALSE)</f>
        <v>4.87</v>
      </c>
      <c r="H44" s="11">
        <f t="shared" si="2"/>
        <v>1217.5</v>
      </c>
      <c r="I44" s="59">
        <f t="shared" si="0"/>
        <v>4.87</v>
      </c>
      <c r="J44" s="59">
        <f t="shared" si="0"/>
        <v>1217.5</v>
      </c>
      <c r="K44" s="57">
        <v>1</v>
      </c>
      <c r="L44" s="57">
        <v>67.25</v>
      </c>
      <c r="M44" s="57" t="s">
        <v>274</v>
      </c>
      <c r="N44" s="2"/>
    </row>
    <row r="45" spans="1:14" ht="13.7" customHeight="1" x14ac:dyDescent="0.25">
      <c r="A45" s="25" t="s">
        <v>212</v>
      </c>
      <c r="B45" s="54" t="s">
        <v>76</v>
      </c>
      <c r="C45" s="69">
        <v>100</v>
      </c>
      <c r="D45" s="27" t="s">
        <v>77</v>
      </c>
      <c r="E45" s="68"/>
      <c r="F45" s="32"/>
      <c r="G45" s="17">
        <f>VLOOKUP(A45,Sheet2!A:B,2,FALSE)</f>
        <v>4.83</v>
      </c>
      <c r="H45" s="18">
        <f t="shared" si="2"/>
        <v>483</v>
      </c>
      <c r="I45" s="28">
        <f t="shared" si="0"/>
        <v>4.83</v>
      </c>
      <c r="J45" s="28">
        <f t="shared" si="0"/>
        <v>483</v>
      </c>
      <c r="K45" s="27">
        <v>1</v>
      </c>
      <c r="L45" s="27">
        <v>26.900000000000002</v>
      </c>
      <c r="M45" s="27" t="s">
        <v>275</v>
      </c>
      <c r="N45" s="2"/>
    </row>
    <row r="46" spans="1:14" ht="13.7" customHeight="1" x14ac:dyDescent="0.25">
      <c r="A46" s="29" t="s">
        <v>213</v>
      </c>
      <c r="B46" s="64" t="s">
        <v>78</v>
      </c>
      <c r="C46" s="70">
        <v>60</v>
      </c>
      <c r="D46" s="30" t="s">
        <v>77</v>
      </c>
      <c r="E46" s="72"/>
      <c r="F46" s="30"/>
      <c r="G46" s="23">
        <f>VLOOKUP(A46,Sheet2!A:B,2,FALSE)</f>
        <v>4.83</v>
      </c>
      <c r="H46" s="24">
        <f t="shared" si="2"/>
        <v>289.8</v>
      </c>
      <c r="I46" s="31">
        <f t="shared" si="0"/>
        <v>4.83</v>
      </c>
      <c r="J46" s="31">
        <f t="shared" si="0"/>
        <v>289.8</v>
      </c>
      <c r="K46" s="30">
        <v>1</v>
      </c>
      <c r="L46" s="30">
        <v>16.14</v>
      </c>
      <c r="M46" s="30" t="s">
        <v>276</v>
      </c>
      <c r="N46" s="2"/>
    </row>
    <row r="47" spans="1:14" ht="13.7" customHeight="1" x14ac:dyDescent="0.25">
      <c r="A47" s="25" t="s">
        <v>214</v>
      </c>
      <c r="B47" s="65" t="s">
        <v>221</v>
      </c>
      <c r="C47" s="96">
        <v>250</v>
      </c>
      <c r="D47" s="27" t="s">
        <v>33</v>
      </c>
      <c r="E47" s="73"/>
      <c r="F47" s="27"/>
      <c r="G47" s="17">
        <f>VLOOKUP(A47,Sheet2!A:B,2,FALSE)</f>
        <v>6.17</v>
      </c>
      <c r="H47" s="18">
        <f t="shared" si="2"/>
        <v>1542.5</v>
      </c>
      <c r="I47" s="28">
        <f t="shared" si="0"/>
        <v>6.17</v>
      </c>
      <c r="J47" s="28">
        <f t="shared" si="0"/>
        <v>1542.5</v>
      </c>
      <c r="K47" s="27">
        <v>1</v>
      </c>
      <c r="L47" s="27">
        <v>86</v>
      </c>
      <c r="M47" s="27" t="s">
        <v>277</v>
      </c>
      <c r="N47" s="2"/>
    </row>
    <row r="48" spans="1:14" ht="13.7" customHeight="1" x14ac:dyDescent="0.25">
      <c r="A48" s="25" t="s">
        <v>215</v>
      </c>
      <c r="B48" s="65" t="s">
        <v>79</v>
      </c>
      <c r="C48" s="69">
        <v>100</v>
      </c>
      <c r="D48" s="27" t="s">
        <v>33</v>
      </c>
      <c r="E48" s="73"/>
      <c r="F48" s="27"/>
      <c r="G48" s="17">
        <f>VLOOKUP(A48,Sheet2!A:B,2,FALSE)</f>
        <v>6.13</v>
      </c>
      <c r="H48" s="18">
        <f t="shared" si="2"/>
        <v>613</v>
      </c>
      <c r="I48" s="28">
        <f t="shared" si="0"/>
        <v>6.13</v>
      </c>
      <c r="J48" s="28">
        <f t="shared" si="0"/>
        <v>613</v>
      </c>
      <c r="K48" s="27">
        <v>1</v>
      </c>
      <c r="L48" s="27">
        <v>34.4</v>
      </c>
      <c r="M48" s="27" t="s">
        <v>278</v>
      </c>
      <c r="N48" s="2"/>
    </row>
    <row r="49" spans="1:14" x14ac:dyDescent="0.25">
      <c r="A49" s="29" t="s">
        <v>216</v>
      </c>
      <c r="B49" s="64" t="s">
        <v>80</v>
      </c>
      <c r="C49" s="70">
        <v>60</v>
      </c>
      <c r="D49" s="30" t="s">
        <v>33</v>
      </c>
      <c r="E49" s="72"/>
      <c r="F49" s="30"/>
      <c r="G49" s="17">
        <f>VLOOKUP(A49,Sheet2!A:B,2,FALSE)</f>
        <v>6.13</v>
      </c>
      <c r="H49" s="24">
        <f t="shared" si="2"/>
        <v>367.8</v>
      </c>
      <c r="I49" s="31">
        <f t="shared" si="0"/>
        <v>6.13</v>
      </c>
      <c r="J49" s="31">
        <f t="shared" si="0"/>
        <v>367.8</v>
      </c>
      <c r="K49" s="30">
        <v>1</v>
      </c>
      <c r="L49" s="30">
        <v>20.639999999999997</v>
      </c>
      <c r="M49" s="30" t="s">
        <v>279</v>
      </c>
      <c r="N49" s="2"/>
    </row>
    <row r="50" spans="1:14" x14ac:dyDescent="0.25">
      <c r="A50" s="106" t="s">
        <v>81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4"/>
    </row>
    <row r="51" spans="1:14" x14ac:dyDescent="0.25">
      <c r="A51" s="9" t="s">
        <v>222</v>
      </c>
      <c r="B51" s="10" t="s">
        <v>82</v>
      </c>
      <c r="C51" s="10">
        <v>100</v>
      </c>
      <c r="D51" s="9" t="s">
        <v>19</v>
      </c>
      <c r="E51" s="11"/>
      <c r="F51" s="12"/>
      <c r="G51" s="12">
        <f>VLOOKUP(A51,Sheet2!A:B,2,FALSE)</f>
        <v>3.4699999999999998</v>
      </c>
      <c r="H51" s="11">
        <f t="shared" ref="H51:H56" si="3">G51*C51</f>
        <v>347</v>
      </c>
      <c r="I51" s="13">
        <f t="shared" si="0"/>
        <v>3.4699999999999998</v>
      </c>
      <c r="J51" s="13">
        <f t="shared" si="0"/>
        <v>347</v>
      </c>
      <c r="K51" s="9">
        <v>1</v>
      </c>
      <c r="L51" s="9">
        <v>12.6</v>
      </c>
      <c r="M51" s="9" t="s">
        <v>83</v>
      </c>
      <c r="N51" s="14"/>
    </row>
    <row r="52" spans="1:14" x14ac:dyDescent="0.25">
      <c r="A52" s="20" t="s">
        <v>223</v>
      </c>
      <c r="B52" s="21" t="s">
        <v>84</v>
      </c>
      <c r="C52" s="21">
        <v>60</v>
      </c>
      <c r="D52" s="20" t="s">
        <v>19</v>
      </c>
      <c r="E52" s="79"/>
      <c r="F52" s="23"/>
      <c r="G52" s="23">
        <f>VLOOKUP(A52,Sheet2!A:B,2,FALSE)</f>
        <v>3.4699999999999998</v>
      </c>
      <c r="H52" s="24">
        <f t="shared" si="3"/>
        <v>208.2</v>
      </c>
      <c r="I52" s="22">
        <f t="shared" si="0"/>
        <v>3.4699999999999998</v>
      </c>
      <c r="J52" s="22">
        <f t="shared" si="0"/>
        <v>208.2</v>
      </c>
      <c r="K52" s="20">
        <v>1</v>
      </c>
      <c r="L52" s="20">
        <v>7.5600000000000005</v>
      </c>
      <c r="M52" s="20" t="s">
        <v>85</v>
      </c>
      <c r="N52" s="14"/>
    </row>
    <row r="53" spans="1:14" x14ac:dyDescent="0.25">
      <c r="A53" s="9" t="s">
        <v>224</v>
      </c>
      <c r="B53" s="10" t="s">
        <v>86</v>
      </c>
      <c r="C53" s="10">
        <v>100</v>
      </c>
      <c r="D53" s="9" t="s">
        <v>26</v>
      </c>
      <c r="E53" s="11"/>
      <c r="F53" s="12"/>
      <c r="G53" s="12">
        <f>VLOOKUP(A53,Sheet2!A:B,2,FALSE)</f>
        <v>5.37</v>
      </c>
      <c r="H53" s="11">
        <f t="shared" si="3"/>
        <v>537</v>
      </c>
      <c r="I53" s="13">
        <f t="shared" si="0"/>
        <v>5.37</v>
      </c>
      <c r="J53" s="13">
        <f t="shared" si="0"/>
        <v>537</v>
      </c>
      <c r="K53" s="9">
        <v>1</v>
      </c>
      <c r="L53" s="9">
        <v>19.8</v>
      </c>
      <c r="M53" s="9" t="s">
        <v>87</v>
      </c>
      <c r="N53" s="14"/>
    </row>
    <row r="54" spans="1:14" x14ac:dyDescent="0.25">
      <c r="A54" s="20" t="s">
        <v>225</v>
      </c>
      <c r="B54" s="21" t="s">
        <v>88</v>
      </c>
      <c r="C54" s="21">
        <v>60</v>
      </c>
      <c r="D54" s="20" t="s">
        <v>26</v>
      </c>
      <c r="E54" s="79"/>
      <c r="F54" s="23"/>
      <c r="G54" s="23">
        <f>VLOOKUP(A54,Sheet2!A:B,2,FALSE)</f>
        <v>5.37</v>
      </c>
      <c r="H54" s="24">
        <f t="shared" si="3"/>
        <v>322.2</v>
      </c>
      <c r="I54" s="22">
        <f t="shared" si="0"/>
        <v>5.37</v>
      </c>
      <c r="J54" s="22">
        <f t="shared" si="0"/>
        <v>322.2</v>
      </c>
      <c r="K54" s="20">
        <v>1</v>
      </c>
      <c r="L54" s="20">
        <v>11.88</v>
      </c>
      <c r="M54" s="20" t="s">
        <v>89</v>
      </c>
      <c r="N54" s="14"/>
    </row>
    <row r="55" spans="1:14" x14ac:dyDescent="0.25">
      <c r="A55" s="9" t="s">
        <v>226</v>
      </c>
      <c r="B55" s="10" t="s">
        <v>90</v>
      </c>
      <c r="C55" s="10">
        <v>100</v>
      </c>
      <c r="D55" s="9" t="s">
        <v>33</v>
      </c>
      <c r="E55" s="11"/>
      <c r="F55" s="12"/>
      <c r="G55" s="12">
        <f>VLOOKUP(A55,Sheet2!A:B,2,FALSE)</f>
        <v>7.04</v>
      </c>
      <c r="H55" s="11">
        <f t="shared" si="3"/>
        <v>704</v>
      </c>
      <c r="I55" s="13">
        <f t="shared" si="0"/>
        <v>7.04</v>
      </c>
      <c r="J55" s="13">
        <f t="shared" si="0"/>
        <v>704</v>
      </c>
      <c r="K55" s="9">
        <v>1</v>
      </c>
      <c r="L55" s="9">
        <v>28.499999999999996</v>
      </c>
      <c r="M55" s="9" t="s">
        <v>91</v>
      </c>
      <c r="N55" s="14"/>
    </row>
    <row r="56" spans="1:14" x14ac:dyDescent="0.25">
      <c r="A56" s="20" t="s">
        <v>227</v>
      </c>
      <c r="B56" s="21" t="s">
        <v>92</v>
      </c>
      <c r="C56" s="21">
        <v>60</v>
      </c>
      <c r="D56" s="20" t="s">
        <v>33</v>
      </c>
      <c r="E56" s="79"/>
      <c r="F56" s="23"/>
      <c r="G56" s="23">
        <f>VLOOKUP(A56,Sheet2!A:B,2,FALSE)</f>
        <v>7.04</v>
      </c>
      <c r="H56" s="24">
        <f t="shared" si="3"/>
        <v>422.4</v>
      </c>
      <c r="I56" s="22">
        <f t="shared" si="0"/>
        <v>7.04</v>
      </c>
      <c r="J56" s="22">
        <f t="shared" si="0"/>
        <v>422.4</v>
      </c>
      <c r="K56" s="20">
        <v>1</v>
      </c>
      <c r="L56" s="20">
        <v>17.099999999999998</v>
      </c>
      <c r="M56" s="20" t="s">
        <v>93</v>
      </c>
      <c r="N56" s="14"/>
    </row>
    <row r="57" spans="1:14" x14ac:dyDescent="0.25">
      <c r="A57" s="108" t="s">
        <v>94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2"/>
    </row>
    <row r="58" spans="1:14" x14ac:dyDescent="0.25">
      <c r="A58" s="9" t="s">
        <v>238</v>
      </c>
      <c r="B58" s="10" t="s">
        <v>95</v>
      </c>
      <c r="C58" s="10">
        <v>250</v>
      </c>
      <c r="D58" s="9" t="s">
        <v>19</v>
      </c>
      <c r="E58" s="11"/>
      <c r="F58" s="12"/>
      <c r="G58" s="12">
        <f>VLOOKUP(A58,Sheet2!A:B,2,FALSE)</f>
        <v>2.3299999999999996</v>
      </c>
      <c r="H58" s="11">
        <f t="shared" ref="H58:H66" si="4">G58*C58</f>
        <v>582.49999999999989</v>
      </c>
      <c r="I58" s="13">
        <f t="shared" si="0"/>
        <v>2.3299999999999996</v>
      </c>
      <c r="J58" s="13">
        <f t="shared" si="0"/>
        <v>582.49999999999989</v>
      </c>
      <c r="K58" s="9">
        <v>1</v>
      </c>
      <c r="L58" s="9">
        <v>33.5</v>
      </c>
      <c r="M58" s="9" t="s">
        <v>96</v>
      </c>
      <c r="N58" s="2"/>
    </row>
    <row r="59" spans="1:14" x14ac:dyDescent="0.25">
      <c r="A59" s="15" t="s">
        <v>239</v>
      </c>
      <c r="B59" s="16" t="s">
        <v>97</v>
      </c>
      <c r="C59" s="16">
        <v>100</v>
      </c>
      <c r="D59" s="15" t="s">
        <v>19</v>
      </c>
      <c r="E59" s="11"/>
      <c r="F59" s="17"/>
      <c r="G59" s="17">
        <f>VLOOKUP(A59,Sheet2!A:B,2,FALSE)</f>
        <v>2.3099999999999996</v>
      </c>
      <c r="H59" s="18">
        <f t="shared" si="4"/>
        <v>230.99999999999997</v>
      </c>
      <c r="I59" s="19">
        <f t="shared" si="0"/>
        <v>2.3099999999999996</v>
      </c>
      <c r="J59" s="19">
        <f t="shared" si="0"/>
        <v>230.99999999999997</v>
      </c>
      <c r="K59" s="15">
        <v>3</v>
      </c>
      <c r="L59" s="15">
        <v>40.200000000000003</v>
      </c>
      <c r="M59" s="15" t="s">
        <v>98</v>
      </c>
      <c r="N59" s="2"/>
    </row>
    <row r="60" spans="1:14" x14ac:dyDescent="0.25">
      <c r="A60" s="20" t="s">
        <v>240</v>
      </c>
      <c r="B60" s="21" t="s">
        <v>99</v>
      </c>
      <c r="C60" s="21">
        <v>50</v>
      </c>
      <c r="D60" s="20" t="s">
        <v>19</v>
      </c>
      <c r="E60" s="79"/>
      <c r="F60" s="23"/>
      <c r="G60" s="23">
        <f>VLOOKUP(A60,Sheet2!A:B,2,FALSE)</f>
        <v>2.3099999999999996</v>
      </c>
      <c r="H60" s="24">
        <f t="shared" si="4"/>
        <v>115.49999999999999</v>
      </c>
      <c r="I60" s="22">
        <f t="shared" si="0"/>
        <v>2.3099999999999996</v>
      </c>
      <c r="J60" s="22">
        <f t="shared" si="0"/>
        <v>115.49999999999999</v>
      </c>
      <c r="K60" s="20">
        <v>5</v>
      </c>
      <c r="L60" s="20">
        <v>33.5</v>
      </c>
      <c r="M60" s="20" t="s">
        <v>100</v>
      </c>
      <c r="N60" s="2"/>
    </row>
    <row r="61" spans="1:14" x14ac:dyDescent="0.25">
      <c r="A61" s="9" t="s">
        <v>241</v>
      </c>
      <c r="B61" s="10" t="s">
        <v>101</v>
      </c>
      <c r="C61" s="10">
        <v>250</v>
      </c>
      <c r="D61" s="9" t="s">
        <v>26</v>
      </c>
      <c r="E61" s="11"/>
      <c r="F61" s="12"/>
      <c r="G61" s="12">
        <f>VLOOKUP(A61,Sheet2!A:B,2,FALSE)</f>
        <v>3.44</v>
      </c>
      <c r="H61" s="11">
        <f t="shared" si="4"/>
        <v>860</v>
      </c>
      <c r="I61" s="13">
        <f t="shared" si="0"/>
        <v>3.44</v>
      </c>
      <c r="J61" s="13">
        <f t="shared" si="0"/>
        <v>860</v>
      </c>
      <c r="K61" s="9">
        <v>1</v>
      </c>
      <c r="L61" s="9">
        <v>49.5</v>
      </c>
      <c r="M61" s="9" t="s">
        <v>102</v>
      </c>
      <c r="N61" s="2"/>
    </row>
    <row r="62" spans="1:14" x14ac:dyDescent="0.25">
      <c r="A62" s="15" t="s">
        <v>242</v>
      </c>
      <c r="B62" s="16" t="s">
        <v>103</v>
      </c>
      <c r="C62" s="16">
        <v>100</v>
      </c>
      <c r="D62" s="15" t="s">
        <v>26</v>
      </c>
      <c r="E62" s="11"/>
      <c r="F62" s="17"/>
      <c r="G62" s="17">
        <f>VLOOKUP(A62,Sheet2!A:B,2,FALSE)</f>
        <v>3.4099999999999997</v>
      </c>
      <c r="H62" s="18">
        <f t="shared" si="4"/>
        <v>340.99999999999994</v>
      </c>
      <c r="I62" s="19">
        <f t="shared" si="0"/>
        <v>3.4099999999999997</v>
      </c>
      <c r="J62" s="19">
        <f t="shared" si="0"/>
        <v>340.99999999999994</v>
      </c>
      <c r="K62" s="15">
        <v>2</v>
      </c>
      <c r="L62" s="15">
        <v>39.6</v>
      </c>
      <c r="M62" s="15" t="s">
        <v>104</v>
      </c>
      <c r="N62" s="2"/>
    </row>
    <row r="63" spans="1:14" x14ac:dyDescent="0.25">
      <c r="A63" s="20" t="s">
        <v>243</v>
      </c>
      <c r="B63" s="21" t="s">
        <v>105</v>
      </c>
      <c r="C63" s="21">
        <v>50</v>
      </c>
      <c r="D63" s="20" t="s">
        <v>26</v>
      </c>
      <c r="E63" s="79"/>
      <c r="F63" s="23"/>
      <c r="G63" s="23">
        <f>VLOOKUP(A63,Sheet2!A:B,2,FALSE)</f>
        <v>3.4099999999999997</v>
      </c>
      <c r="H63" s="24">
        <f t="shared" si="4"/>
        <v>170.49999999999997</v>
      </c>
      <c r="I63" s="22">
        <f t="shared" si="0"/>
        <v>3.4099999999999997</v>
      </c>
      <c r="J63" s="22">
        <f t="shared" si="0"/>
        <v>170.49999999999997</v>
      </c>
      <c r="K63" s="20">
        <v>5</v>
      </c>
      <c r="L63" s="20">
        <v>49.5</v>
      </c>
      <c r="M63" s="20" t="s">
        <v>100</v>
      </c>
      <c r="N63" s="2"/>
    </row>
    <row r="64" spans="1:14" x14ac:dyDescent="0.25">
      <c r="A64" s="9" t="s">
        <v>244</v>
      </c>
      <c r="B64" s="80" t="s">
        <v>237</v>
      </c>
      <c r="C64" s="10">
        <v>250</v>
      </c>
      <c r="D64" s="9" t="s">
        <v>33</v>
      </c>
      <c r="E64" s="81"/>
      <c r="F64" s="82"/>
      <c r="G64" s="12">
        <f>VLOOKUP(A64,Sheet2!A:B,2,FALSE)</f>
        <v>4.87</v>
      </c>
      <c r="H64" s="11">
        <f t="shared" si="4"/>
        <v>1217.5</v>
      </c>
      <c r="I64" s="13">
        <f t="shared" si="0"/>
        <v>4.87</v>
      </c>
      <c r="J64" s="13">
        <f t="shared" si="0"/>
        <v>1217.5</v>
      </c>
      <c r="K64" s="9">
        <v>1</v>
      </c>
      <c r="L64" s="9">
        <v>71.25</v>
      </c>
      <c r="M64" s="83" t="s">
        <v>270</v>
      </c>
      <c r="N64" s="2"/>
    </row>
    <row r="65" spans="1:14" x14ac:dyDescent="0.25">
      <c r="A65" s="15" t="s">
        <v>245</v>
      </c>
      <c r="B65" s="14" t="s">
        <v>106</v>
      </c>
      <c r="C65" s="16">
        <v>100</v>
      </c>
      <c r="D65" s="15" t="s">
        <v>33</v>
      </c>
      <c r="E65" s="77"/>
      <c r="F65" s="78"/>
      <c r="G65" s="17">
        <f>VLOOKUP(A65,Sheet2!A:B,2,FALSE)</f>
        <v>4.8599999999999994</v>
      </c>
      <c r="H65" s="18">
        <f t="shared" si="4"/>
        <v>485.99999999999994</v>
      </c>
      <c r="I65" s="19">
        <f t="shared" si="0"/>
        <v>4.8599999999999994</v>
      </c>
      <c r="J65" s="19">
        <f t="shared" si="0"/>
        <v>485.99999999999994</v>
      </c>
      <c r="K65" s="15">
        <v>2</v>
      </c>
      <c r="L65" s="15">
        <v>56.999999999999993</v>
      </c>
      <c r="M65" s="84" t="s">
        <v>107</v>
      </c>
      <c r="N65" s="2"/>
    </row>
    <row r="66" spans="1:14" x14ac:dyDescent="0.25">
      <c r="A66" s="20" t="s">
        <v>246</v>
      </c>
      <c r="B66" s="85" t="s">
        <v>108</v>
      </c>
      <c r="C66" s="21">
        <v>50</v>
      </c>
      <c r="D66" s="20" t="s">
        <v>33</v>
      </c>
      <c r="E66" s="86"/>
      <c r="F66" s="87"/>
      <c r="G66" s="23">
        <f>VLOOKUP(A66,Sheet2!A:B,2,FALSE)</f>
        <v>4.8599999999999994</v>
      </c>
      <c r="H66" s="24">
        <f t="shared" si="4"/>
        <v>242.99999999999997</v>
      </c>
      <c r="I66" s="22">
        <f t="shared" si="0"/>
        <v>4.8599999999999994</v>
      </c>
      <c r="J66" s="22">
        <f t="shared" si="0"/>
        <v>242.99999999999997</v>
      </c>
      <c r="K66" s="20">
        <v>3</v>
      </c>
      <c r="L66" s="20">
        <v>42.749999999999993</v>
      </c>
      <c r="M66" s="88" t="s">
        <v>109</v>
      </c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34" t="s">
        <v>110</v>
      </c>
      <c r="B68" s="35"/>
      <c r="C68" s="35"/>
      <c r="D68" s="35"/>
      <c r="E68" s="35"/>
      <c r="F68" s="35"/>
      <c r="G68" s="110" t="s">
        <v>280</v>
      </c>
      <c r="H68" s="111"/>
      <c r="I68" s="111"/>
      <c r="J68" s="111"/>
      <c r="K68" s="111"/>
      <c r="L68" s="111"/>
      <c r="M68" s="111"/>
      <c r="N68" s="2"/>
    </row>
    <row r="69" spans="1:14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2"/>
    </row>
    <row r="70" spans="1:14" ht="12.75" customHeight="1" x14ac:dyDescent="0.25">
      <c r="A70" s="1"/>
      <c r="B70" s="1"/>
      <c r="C70" s="1"/>
      <c r="D70" s="1"/>
      <c r="E70" s="1"/>
      <c r="F70" s="1"/>
      <c r="G70" s="1"/>
      <c r="H70" s="1"/>
      <c r="I70" s="112" t="s">
        <v>181</v>
      </c>
      <c r="J70" s="112"/>
      <c r="K70" s="112"/>
      <c r="L70" s="112"/>
      <c r="M70" s="112"/>
      <c r="N70" s="2"/>
    </row>
    <row r="71" spans="1:14" ht="12.75" customHeight="1" x14ac:dyDescent="0.25">
      <c r="A71" s="1"/>
      <c r="B71" s="1"/>
      <c r="C71" s="1"/>
      <c r="D71" s="1"/>
      <c r="E71" s="1"/>
      <c r="F71" s="1"/>
      <c r="G71" s="1"/>
      <c r="H71" s="1"/>
      <c r="I71" s="112"/>
      <c r="J71" s="112"/>
      <c r="K71" s="112"/>
      <c r="L71" s="112"/>
      <c r="M71" s="112"/>
      <c r="N71" s="2"/>
    </row>
    <row r="72" spans="1:14" x14ac:dyDescent="0.25">
      <c r="A72" s="113" t="s">
        <v>283</v>
      </c>
      <c r="B72" s="114"/>
      <c r="C72" s="114"/>
      <c r="D72" s="114"/>
      <c r="E72" s="115"/>
      <c r="F72" s="115"/>
      <c r="G72" s="115"/>
      <c r="H72" s="115"/>
      <c r="I72" s="115"/>
      <c r="J72" s="5"/>
      <c r="K72" s="5"/>
      <c r="L72" s="5"/>
      <c r="M72" s="116" t="s">
        <v>111</v>
      </c>
      <c r="N72" s="2"/>
    </row>
    <row r="73" spans="1:14" x14ac:dyDescent="0.25">
      <c r="A73" s="114"/>
      <c r="B73" s="114"/>
      <c r="C73" s="114"/>
      <c r="D73" s="114"/>
      <c r="E73" s="115"/>
      <c r="F73" s="115"/>
      <c r="G73" s="115"/>
      <c r="H73" s="115"/>
      <c r="I73" s="115"/>
      <c r="J73" s="5"/>
      <c r="K73" s="5"/>
      <c r="L73" s="5"/>
      <c r="M73" s="117"/>
      <c r="N73" s="2"/>
    </row>
    <row r="74" spans="1:14" x14ac:dyDescent="0.25">
      <c r="A74" s="6" t="s">
        <v>4</v>
      </c>
      <c r="B74" s="6" t="s">
        <v>5</v>
      </c>
      <c r="C74" s="6"/>
      <c r="D74" s="6" t="s">
        <v>6</v>
      </c>
      <c r="E74" s="6"/>
      <c r="F74" s="6"/>
      <c r="G74" s="6" t="s">
        <v>7</v>
      </c>
      <c r="H74" s="6" t="s">
        <v>7</v>
      </c>
      <c r="I74" s="6" t="s">
        <v>7</v>
      </c>
      <c r="J74" s="6" t="s">
        <v>7</v>
      </c>
      <c r="K74" s="6" t="s">
        <v>8</v>
      </c>
      <c r="L74" s="6" t="s">
        <v>9</v>
      </c>
      <c r="M74" s="6" t="s">
        <v>10</v>
      </c>
      <c r="N74" s="2"/>
    </row>
    <row r="75" spans="1:14" x14ac:dyDescent="0.25">
      <c r="A75" s="6"/>
      <c r="B75" s="6" t="s">
        <v>11</v>
      </c>
      <c r="C75" s="6"/>
      <c r="D75" s="6"/>
      <c r="E75" s="6"/>
      <c r="F75" s="6"/>
      <c r="G75" s="6" t="s">
        <v>12</v>
      </c>
      <c r="H75" s="6" t="s">
        <v>13</v>
      </c>
      <c r="I75" s="6" t="s">
        <v>12</v>
      </c>
      <c r="J75" s="6" t="s">
        <v>13</v>
      </c>
      <c r="K75" s="6" t="s">
        <v>14</v>
      </c>
      <c r="L75" s="6" t="s">
        <v>15</v>
      </c>
      <c r="M75" s="6" t="s">
        <v>16</v>
      </c>
      <c r="N75" s="2"/>
    </row>
    <row r="76" spans="1:14" x14ac:dyDescent="0.25">
      <c r="A76" s="106" t="s">
        <v>112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2"/>
    </row>
    <row r="77" spans="1:14" x14ac:dyDescent="0.25">
      <c r="A77" s="9" t="s">
        <v>247</v>
      </c>
      <c r="B77" s="10" t="s">
        <v>113</v>
      </c>
      <c r="C77" s="10">
        <v>100</v>
      </c>
      <c r="D77" s="9" t="s">
        <v>19</v>
      </c>
      <c r="E77" s="11"/>
      <c r="F77" s="12"/>
      <c r="G77" s="12">
        <f>VLOOKUP(A77,Sheet2!A:B,2,FALSE)</f>
        <v>3.4899999999999998</v>
      </c>
      <c r="H77" s="11">
        <f>G77*C77</f>
        <v>349</v>
      </c>
      <c r="I77" s="13">
        <f t="shared" ref="I77:J92" si="5">G77*$P$3</f>
        <v>3.4899999999999998</v>
      </c>
      <c r="J77" s="13">
        <f t="shared" si="5"/>
        <v>349</v>
      </c>
      <c r="K77" s="9">
        <v>1</v>
      </c>
      <c r="L77" s="9">
        <v>13.4</v>
      </c>
      <c r="M77" s="9" t="s">
        <v>114</v>
      </c>
      <c r="N77" s="2"/>
    </row>
    <row r="78" spans="1:14" x14ac:dyDescent="0.25">
      <c r="A78" s="20" t="s">
        <v>248</v>
      </c>
      <c r="B78" s="21" t="s">
        <v>115</v>
      </c>
      <c r="C78" s="21">
        <v>50</v>
      </c>
      <c r="D78" s="20" t="s">
        <v>19</v>
      </c>
      <c r="E78" s="79"/>
      <c r="F78" s="23"/>
      <c r="G78" s="23">
        <f>VLOOKUP(A78,Sheet2!A:B,2,FALSE)</f>
        <v>3.4899999999999998</v>
      </c>
      <c r="H78" s="24">
        <f>G78*C78</f>
        <v>174.5</v>
      </c>
      <c r="I78" s="22">
        <f t="shared" si="5"/>
        <v>3.4899999999999998</v>
      </c>
      <c r="J78" s="22">
        <f t="shared" si="5"/>
        <v>174.5</v>
      </c>
      <c r="K78" s="20">
        <v>1</v>
      </c>
      <c r="L78" s="20">
        <v>6.7</v>
      </c>
      <c r="M78" s="20" t="s">
        <v>116</v>
      </c>
      <c r="N78" s="2"/>
    </row>
    <row r="79" spans="1:14" x14ac:dyDescent="0.25">
      <c r="A79" s="9" t="s">
        <v>249</v>
      </c>
      <c r="B79" s="10" t="s">
        <v>117</v>
      </c>
      <c r="C79" s="10">
        <v>100</v>
      </c>
      <c r="D79" s="9" t="s">
        <v>26</v>
      </c>
      <c r="E79" s="11"/>
      <c r="F79" s="12"/>
      <c r="G79" s="12">
        <f>VLOOKUP(A79,Sheet2!A:B,2,FALSE)</f>
        <v>5.37</v>
      </c>
      <c r="H79" s="11">
        <f>G79*C79</f>
        <v>537</v>
      </c>
      <c r="I79" s="13">
        <f t="shared" si="5"/>
        <v>5.37</v>
      </c>
      <c r="J79" s="13">
        <f t="shared" si="5"/>
        <v>537</v>
      </c>
      <c r="K79" s="9">
        <v>1</v>
      </c>
      <c r="L79" s="9">
        <v>19.8</v>
      </c>
      <c r="M79" s="9" t="s">
        <v>118</v>
      </c>
      <c r="N79" s="2"/>
    </row>
    <row r="80" spans="1:14" x14ac:dyDescent="0.25">
      <c r="A80" s="20" t="s">
        <v>250</v>
      </c>
      <c r="B80" s="21" t="s">
        <v>119</v>
      </c>
      <c r="C80" s="21">
        <v>50</v>
      </c>
      <c r="D80" s="20" t="s">
        <v>26</v>
      </c>
      <c r="E80" s="79"/>
      <c r="F80" s="23"/>
      <c r="G80" s="23">
        <f>VLOOKUP(A80,Sheet2!A:B,2,FALSE)</f>
        <v>5.37</v>
      </c>
      <c r="H80" s="24">
        <f>G80*C80</f>
        <v>268.5</v>
      </c>
      <c r="I80" s="22">
        <f t="shared" si="5"/>
        <v>5.37</v>
      </c>
      <c r="J80" s="22">
        <f t="shared" si="5"/>
        <v>268.5</v>
      </c>
      <c r="K80" s="20">
        <v>1</v>
      </c>
      <c r="L80" s="20">
        <v>9.9</v>
      </c>
      <c r="M80" s="20" t="s">
        <v>120</v>
      </c>
      <c r="N80" s="2"/>
    </row>
    <row r="81" spans="1:14" x14ac:dyDescent="0.25">
      <c r="A81" s="119" t="s">
        <v>121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2"/>
    </row>
    <row r="82" spans="1:14" x14ac:dyDescent="0.25">
      <c r="A82" s="9" t="s">
        <v>251</v>
      </c>
      <c r="B82" s="10" t="s">
        <v>122</v>
      </c>
      <c r="C82" s="10">
        <v>100</v>
      </c>
      <c r="D82" s="9" t="s">
        <v>33</v>
      </c>
      <c r="E82" s="11"/>
      <c r="F82" s="37"/>
      <c r="G82" s="12">
        <f>VLOOKUP(A82,Sheet2!A:B,2,FALSE)</f>
        <v>4.8499999999999996</v>
      </c>
      <c r="H82" s="11">
        <f t="shared" ref="H82:H99" si="6">G82*C82</f>
        <v>484.99999999999994</v>
      </c>
      <c r="I82" s="38">
        <f t="shared" ref="I82:J99" si="7">G82*$P$3</f>
        <v>4.8499999999999996</v>
      </c>
      <c r="J82" s="13">
        <f t="shared" si="5"/>
        <v>484.99999999999994</v>
      </c>
      <c r="K82" s="9">
        <v>3</v>
      </c>
      <c r="L82" s="9">
        <v>85.499999999999986</v>
      </c>
      <c r="M82" s="9" t="s">
        <v>123</v>
      </c>
      <c r="N82" s="2"/>
    </row>
    <row r="83" spans="1:14" x14ac:dyDescent="0.25">
      <c r="A83" s="15" t="s">
        <v>252</v>
      </c>
      <c r="B83" s="16" t="s">
        <v>124</v>
      </c>
      <c r="C83" s="16">
        <v>60</v>
      </c>
      <c r="D83" s="15" t="s">
        <v>33</v>
      </c>
      <c r="E83" s="11"/>
      <c r="F83" s="39"/>
      <c r="G83" s="17">
        <f>VLOOKUP(A83,Sheet2!A:B,2,FALSE)</f>
        <v>4.8499999999999996</v>
      </c>
      <c r="H83" s="18">
        <f t="shared" si="6"/>
        <v>291</v>
      </c>
      <c r="I83" s="40">
        <f t="shared" si="7"/>
        <v>4.8499999999999996</v>
      </c>
      <c r="J83" s="19">
        <f t="shared" si="5"/>
        <v>291</v>
      </c>
      <c r="K83" s="15">
        <v>3</v>
      </c>
      <c r="L83" s="15">
        <v>51.3</v>
      </c>
      <c r="M83" s="15" t="s">
        <v>125</v>
      </c>
      <c r="N83" s="2"/>
    </row>
    <row r="84" spans="1:14" x14ac:dyDescent="0.25">
      <c r="A84" s="15" t="s">
        <v>253</v>
      </c>
      <c r="B84" s="16" t="s">
        <v>126</v>
      </c>
      <c r="C84" s="16">
        <v>100</v>
      </c>
      <c r="D84" s="15" t="s">
        <v>33</v>
      </c>
      <c r="E84" s="11"/>
      <c r="F84" s="39"/>
      <c r="G84" s="17">
        <f>VLOOKUP(A84,Sheet2!A:B,2,FALSE)</f>
        <v>4.8499999999999996</v>
      </c>
      <c r="H84" s="18">
        <f t="shared" si="6"/>
        <v>484.99999999999994</v>
      </c>
      <c r="I84" s="40">
        <f t="shared" si="7"/>
        <v>4.8499999999999996</v>
      </c>
      <c r="J84" s="19">
        <f t="shared" si="5"/>
        <v>484.99999999999994</v>
      </c>
      <c r="K84" s="15">
        <v>3</v>
      </c>
      <c r="L84" s="15">
        <v>85.499999999999986</v>
      </c>
      <c r="M84" s="15" t="s">
        <v>127</v>
      </c>
      <c r="N84" s="2"/>
    </row>
    <row r="85" spans="1:14" x14ac:dyDescent="0.25">
      <c r="A85" s="20" t="s">
        <v>254</v>
      </c>
      <c r="B85" s="21" t="s">
        <v>128</v>
      </c>
      <c r="C85" s="21">
        <v>60</v>
      </c>
      <c r="D85" s="20" t="s">
        <v>33</v>
      </c>
      <c r="E85" s="79"/>
      <c r="F85" s="41"/>
      <c r="G85" s="23">
        <f>VLOOKUP(A85,Sheet2!A:B,2,FALSE)</f>
        <v>4.8499999999999996</v>
      </c>
      <c r="H85" s="24">
        <f t="shared" si="6"/>
        <v>291</v>
      </c>
      <c r="I85" s="42">
        <f t="shared" si="7"/>
        <v>4.8499999999999996</v>
      </c>
      <c r="J85" s="22">
        <f t="shared" si="5"/>
        <v>291</v>
      </c>
      <c r="K85" s="20">
        <v>3</v>
      </c>
      <c r="L85" s="20">
        <v>51.3</v>
      </c>
      <c r="M85" s="20" t="s">
        <v>129</v>
      </c>
      <c r="N85" s="2"/>
    </row>
    <row r="86" spans="1:14" x14ac:dyDescent="0.25">
      <c r="A86" s="9" t="s">
        <v>255</v>
      </c>
      <c r="B86" s="10" t="s">
        <v>130</v>
      </c>
      <c r="C86" s="10">
        <v>100</v>
      </c>
      <c r="D86" s="9" t="s">
        <v>63</v>
      </c>
      <c r="E86" s="11"/>
      <c r="F86" s="37"/>
      <c r="G86" s="12">
        <f>VLOOKUP(A86,Sheet2!A:B,2,FALSE)</f>
        <v>7.9399999999999995</v>
      </c>
      <c r="H86" s="11">
        <f t="shared" si="6"/>
        <v>794</v>
      </c>
      <c r="I86" s="38">
        <f t="shared" si="7"/>
        <v>7.9399999999999995</v>
      </c>
      <c r="J86" s="13">
        <f t="shared" si="5"/>
        <v>794</v>
      </c>
      <c r="K86" s="9">
        <v>15</v>
      </c>
      <c r="L86" s="9">
        <v>682.5</v>
      </c>
      <c r="M86" s="9" t="s">
        <v>131</v>
      </c>
      <c r="N86" s="2"/>
    </row>
    <row r="87" spans="1:14" x14ac:dyDescent="0.25">
      <c r="A87" s="15" t="s">
        <v>256</v>
      </c>
      <c r="B87" s="16" t="s">
        <v>132</v>
      </c>
      <c r="C87" s="16">
        <v>60</v>
      </c>
      <c r="D87" s="15" t="s">
        <v>63</v>
      </c>
      <c r="E87" s="11"/>
      <c r="F87" s="39"/>
      <c r="G87" s="17">
        <f>VLOOKUP(A87,Sheet2!A:B,2,FALSE)</f>
        <v>7.9399999999999995</v>
      </c>
      <c r="H87" s="18">
        <f t="shared" si="6"/>
        <v>476.4</v>
      </c>
      <c r="I87" s="40">
        <f t="shared" si="7"/>
        <v>7.9399999999999995</v>
      </c>
      <c r="J87" s="19">
        <f t="shared" si="5"/>
        <v>476.4</v>
      </c>
      <c r="K87" s="15">
        <v>15</v>
      </c>
      <c r="L87" s="15">
        <v>409.5</v>
      </c>
      <c r="M87" s="15" t="s">
        <v>133</v>
      </c>
      <c r="N87" s="2"/>
    </row>
    <row r="88" spans="1:14" x14ac:dyDescent="0.25">
      <c r="A88" s="15" t="s">
        <v>257</v>
      </c>
      <c r="B88" s="16" t="s">
        <v>134</v>
      </c>
      <c r="C88" s="16">
        <v>100</v>
      </c>
      <c r="D88" s="15" t="s">
        <v>63</v>
      </c>
      <c r="E88" s="11"/>
      <c r="F88" s="39"/>
      <c r="G88" s="17">
        <f>VLOOKUP(A88,Sheet2!A:B,2,FALSE)</f>
        <v>7.9399999999999995</v>
      </c>
      <c r="H88" s="18">
        <f t="shared" si="6"/>
        <v>794</v>
      </c>
      <c r="I88" s="40">
        <f t="shared" si="7"/>
        <v>7.9399999999999995</v>
      </c>
      <c r="J88" s="19">
        <f t="shared" si="5"/>
        <v>794</v>
      </c>
      <c r="K88" s="15">
        <v>15</v>
      </c>
      <c r="L88" s="15">
        <v>682.5</v>
      </c>
      <c r="M88" s="15" t="s">
        <v>135</v>
      </c>
      <c r="N88" s="43"/>
    </row>
    <row r="89" spans="1:14" x14ac:dyDescent="0.25">
      <c r="A89" s="20" t="s">
        <v>258</v>
      </c>
      <c r="B89" s="21" t="s">
        <v>136</v>
      </c>
      <c r="C89" s="21">
        <v>60</v>
      </c>
      <c r="D89" s="20" t="s">
        <v>63</v>
      </c>
      <c r="E89" s="79"/>
      <c r="F89" s="41"/>
      <c r="G89" s="23">
        <f>VLOOKUP(A89,Sheet2!A:B,2,FALSE)</f>
        <v>7.9399999999999995</v>
      </c>
      <c r="H89" s="24">
        <f t="shared" si="6"/>
        <v>476.4</v>
      </c>
      <c r="I89" s="42">
        <f t="shared" si="7"/>
        <v>7.9399999999999995</v>
      </c>
      <c r="J89" s="22">
        <f t="shared" si="5"/>
        <v>476.4</v>
      </c>
      <c r="K89" s="20">
        <v>15</v>
      </c>
      <c r="L89" s="20">
        <v>409.5</v>
      </c>
      <c r="M89" s="20" t="s">
        <v>137</v>
      </c>
      <c r="N89" s="43"/>
    </row>
    <row r="90" spans="1:14" x14ac:dyDescent="0.25">
      <c r="A90" s="9" t="s">
        <v>259</v>
      </c>
      <c r="B90" s="10" t="s">
        <v>138</v>
      </c>
      <c r="C90" s="10">
        <v>100</v>
      </c>
      <c r="D90" s="9" t="s">
        <v>68</v>
      </c>
      <c r="E90" s="11"/>
      <c r="F90" s="37"/>
      <c r="G90" s="12">
        <f>VLOOKUP(A90,Sheet2!A:B,2,FALSE)</f>
        <v>11.65</v>
      </c>
      <c r="H90" s="11">
        <f t="shared" si="6"/>
        <v>1165</v>
      </c>
      <c r="I90" s="38">
        <f t="shared" si="7"/>
        <v>11.65</v>
      </c>
      <c r="J90" s="13">
        <f t="shared" si="5"/>
        <v>1165</v>
      </c>
      <c r="K90" s="9">
        <v>10</v>
      </c>
      <c r="L90" s="9">
        <v>655</v>
      </c>
      <c r="M90" s="9" t="s">
        <v>139</v>
      </c>
      <c r="N90" s="43"/>
    </row>
    <row r="91" spans="1:14" x14ac:dyDescent="0.25">
      <c r="A91" s="20" t="s">
        <v>260</v>
      </c>
      <c r="B91" s="21" t="s">
        <v>140</v>
      </c>
      <c r="C91" s="21">
        <v>60</v>
      </c>
      <c r="D91" s="20" t="s">
        <v>68</v>
      </c>
      <c r="E91" s="79"/>
      <c r="F91" s="41"/>
      <c r="G91" s="23">
        <f>VLOOKUP(A91,Sheet2!A:B,2,FALSE)</f>
        <v>11.65</v>
      </c>
      <c r="H91" s="24">
        <f t="shared" si="6"/>
        <v>699</v>
      </c>
      <c r="I91" s="42">
        <f t="shared" si="7"/>
        <v>11.65</v>
      </c>
      <c r="J91" s="22">
        <f t="shared" si="5"/>
        <v>699</v>
      </c>
      <c r="K91" s="20">
        <v>15</v>
      </c>
      <c r="L91" s="20">
        <v>589.50000000000011</v>
      </c>
      <c r="M91" s="20" t="s">
        <v>141</v>
      </c>
      <c r="N91" s="43"/>
    </row>
    <row r="92" spans="1:14" x14ac:dyDescent="0.25">
      <c r="A92" s="9" t="s">
        <v>261</v>
      </c>
      <c r="B92" s="10" t="s">
        <v>142</v>
      </c>
      <c r="C92" s="10">
        <v>100</v>
      </c>
      <c r="D92" s="9" t="s">
        <v>63</v>
      </c>
      <c r="E92" s="11"/>
      <c r="F92" s="37"/>
      <c r="G92" s="12">
        <f>VLOOKUP(A92,Sheet2!A:B,2,FALSE)</f>
        <v>12.35</v>
      </c>
      <c r="H92" s="11">
        <f t="shared" si="6"/>
        <v>1235</v>
      </c>
      <c r="I92" s="38">
        <f t="shared" si="7"/>
        <v>12.35</v>
      </c>
      <c r="J92" s="13">
        <f t="shared" si="5"/>
        <v>1235</v>
      </c>
      <c r="K92" s="9">
        <v>15</v>
      </c>
      <c r="L92" s="9">
        <v>961.49999999999989</v>
      </c>
      <c r="M92" s="9" t="s">
        <v>143</v>
      </c>
      <c r="N92" s="43"/>
    </row>
    <row r="93" spans="1:14" x14ac:dyDescent="0.25">
      <c r="A93" s="15" t="s">
        <v>262</v>
      </c>
      <c r="B93" s="16" t="s">
        <v>144</v>
      </c>
      <c r="C93" s="16">
        <v>60</v>
      </c>
      <c r="D93" s="15" t="s">
        <v>63</v>
      </c>
      <c r="E93" s="11"/>
      <c r="F93" s="39"/>
      <c r="G93" s="17">
        <f>VLOOKUP(A93,Sheet2!A:B,2,FALSE)</f>
        <v>12.35</v>
      </c>
      <c r="H93" s="18">
        <f t="shared" si="6"/>
        <v>741</v>
      </c>
      <c r="I93" s="40">
        <f t="shared" si="7"/>
        <v>12.35</v>
      </c>
      <c r="J93" s="19">
        <f t="shared" si="7"/>
        <v>741</v>
      </c>
      <c r="K93" s="15">
        <v>15</v>
      </c>
      <c r="L93" s="15">
        <v>576.9</v>
      </c>
      <c r="M93" s="15" t="s">
        <v>145</v>
      </c>
      <c r="N93"/>
    </row>
    <row r="94" spans="1:14" x14ac:dyDescent="0.25">
      <c r="A94" s="15" t="s">
        <v>263</v>
      </c>
      <c r="B94" s="16" t="s">
        <v>146</v>
      </c>
      <c r="C94" s="16">
        <v>100</v>
      </c>
      <c r="D94" s="15" t="s">
        <v>63</v>
      </c>
      <c r="E94" s="11"/>
      <c r="F94" s="39"/>
      <c r="G94" s="17">
        <f>VLOOKUP(A94,Sheet2!A:B,2,FALSE)</f>
        <v>12.35</v>
      </c>
      <c r="H94" s="18">
        <f t="shared" si="6"/>
        <v>1235</v>
      </c>
      <c r="I94" s="40">
        <f t="shared" si="7"/>
        <v>12.35</v>
      </c>
      <c r="J94" s="19">
        <f t="shared" si="7"/>
        <v>1235</v>
      </c>
      <c r="K94" s="15">
        <v>15</v>
      </c>
      <c r="L94" s="15">
        <v>961.49999999999989</v>
      </c>
      <c r="M94" s="15" t="s">
        <v>147</v>
      </c>
      <c r="N94" s="2"/>
    </row>
    <row r="95" spans="1:14" x14ac:dyDescent="0.25">
      <c r="A95" s="20" t="s">
        <v>264</v>
      </c>
      <c r="B95" s="21" t="s">
        <v>148</v>
      </c>
      <c r="C95" s="21">
        <v>60</v>
      </c>
      <c r="D95" s="20" t="s">
        <v>63</v>
      </c>
      <c r="E95" s="79"/>
      <c r="F95" s="41"/>
      <c r="G95" s="23">
        <f>VLOOKUP(A95,Sheet2!A:B,2,FALSE)</f>
        <v>12.35</v>
      </c>
      <c r="H95" s="24">
        <f t="shared" si="6"/>
        <v>741</v>
      </c>
      <c r="I95" s="42">
        <f t="shared" si="7"/>
        <v>12.35</v>
      </c>
      <c r="J95" s="22">
        <f t="shared" si="7"/>
        <v>741</v>
      </c>
      <c r="K95" s="20">
        <v>15</v>
      </c>
      <c r="L95" s="20">
        <v>576.9</v>
      </c>
      <c r="M95" s="20" t="s">
        <v>149</v>
      </c>
      <c r="N95" s="2"/>
    </row>
    <row r="96" spans="1:14" x14ac:dyDescent="0.25">
      <c r="A96" s="9" t="s">
        <v>265</v>
      </c>
      <c r="B96" s="10" t="s">
        <v>150</v>
      </c>
      <c r="C96" s="10">
        <v>100</v>
      </c>
      <c r="D96" s="9" t="s">
        <v>68</v>
      </c>
      <c r="E96" s="11"/>
      <c r="F96" s="37"/>
      <c r="G96" s="12">
        <f>VLOOKUP(A96,Sheet2!A:B,2,FALSE)</f>
        <v>16.21</v>
      </c>
      <c r="H96" s="11">
        <f t="shared" si="6"/>
        <v>1621</v>
      </c>
      <c r="I96" s="38">
        <f t="shared" si="7"/>
        <v>16.21</v>
      </c>
      <c r="J96" s="13">
        <f t="shared" si="7"/>
        <v>1621</v>
      </c>
      <c r="K96" s="9">
        <v>10</v>
      </c>
      <c r="L96" s="9">
        <v>838.99999999999989</v>
      </c>
      <c r="M96" s="9" t="s">
        <v>151</v>
      </c>
      <c r="N96" s="2"/>
    </row>
    <row r="97" spans="1:14" x14ac:dyDescent="0.25">
      <c r="A97" s="20" t="s">
        <v>266</v>
      </c>
      <c r="B97" s="21" t="s">
        <v>152</v>
      </c>
      <c r="C97" s="21">
        <v>60</v>
      </c>
      <c r="D97" s="20" t="s">
        <v>68</v>
      </c>
      <c r="E97" s="79"/>
      <c r="F97" s="41"/>
      <c r="G97" s="23">
        <f>VLOOKUP(A97,Sheet2!A:B,2,FALSE)</f>
        <v>16.21</v>
      </c>
      <c r="H97" s="24">
        <f t="shared" si="6"/>
        <v>972.6</v>
      </c>
      <c r="I97" s="42">
        <f t="shared" si="7"/>
        <v>16.21</v>
      </c>
      <c r="J97" s="22">
        <f t="shared" si="7"/>
        <v>972.6</v>
      </c>
      <c r="K97" s="20">
        <v>15</v>
      </c>
      <c r="L97" s="20">
        <v>755.09999999999991</v>
      </c>
      <c r="M97" s="20" t="s">
        <v>153</v>
      </c>
      <c r="N97" s="2"/>
    </row>
    <row r="98" spans="1:14" x14ac:dyDescent="0.25">
      <c r="A98" s="9" t="s">
        <v>267</v>
      </c>
      <c r="B98" s="10" t="s">
        <v>154</v>
      </c>
      <c r="C98" s="10">
        <v>20</v>
      </c>
      <c r="D98" s="9" t="s">
        <v>155</v>
      </c>
      <c r="E98" s="11"/>
      <c r="F98" s="37"/>
      <c r="G98" s="12">
        <f>VLOOKUP(A98,Sheet2!A:B,2,FALSE)</f>
        <v>29.680000000000003</v>
      </c>
      <c r="H98" s="11">
        <f t="shared" si="6"/>
        <v>593.6</v>
      </c>
      <c r="I98" s="38">
        <f t="shared" si="7"/>
        <v>29.680000000000003</v>
      </c>
      <c r="J98" s="13">
        <f t="shared" si="7"/>
        <v>593.6</v>
      </c>
      <c r="K98" s="9">
        <v>8</v>
      </c>
      <c r="L98" s="9">
        <v>217.60000000000002</v>
      </c>
      <c r="M98" s="9" t="s">
        <v>156</v>
      </c>
      <c r="N98" s="2"/>
    </row>
    <row r="99" spans="1:14" x14ac:dyDescent="0.25">
      <c r="A99" s="98" t="s">
        <v>268</v>
      </c>
      <c r="B99" s="21" t="s">
        <v>157</v>
      </c>
      <c r="C99" s="21">
        <v>20</v>
      </c>
      <c r="D99" s="20" t="s">
        <v>158</v>
      </c>
      <c r="E99" s="79"/>
      <c r="F99" s="41"/>
      <c r="G99" s="23">
        <f>VLOOKUP(A99,Sheet2!A:B,2,FALSE)</f>
        <v>45.019999999999996</v>
      </c>
      <c r="H99" s="24">
        <f t="shared" si="6"/>
        <v>900.39999999999986</v>
      </c>
      <c r="I99" s="42">
        <f t="shared" si="7"/>
        <v>45.019999999999996</v>
      </c>
      <c r="J99" s="22">
        <f t="shared" si="7"/>
        <v>900.39999999999986</v>
      </c>
      <c r="K99" s="20">
        <v>8</v>
      </c>
      <c r="L99" s="20">
        <v>329.6</v>
      </c>
      <c r="M99" s="20" t="s">
        <v>159</v>
      </c>
      <c r="N99" s="2"/>
    </row>
    <row r="100" spans="1:14" x14ac:dyDescent="0.25">
      <c r="A100" s="121" t="s">
        <v>160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2"/>
    </row>
    <row r="101" spans="1:14" x14ac:dyDescent="0.25">
      <c r="A101" s="55" t="s">
        <v>269</v>
      </c>
      <c r="B101" s="45" t="s">
        <v>161</v>
      </c>
      <c r="C101" s="45"/>
      <c r="D101" s="44" t="s">
        <v>162</v>
      </c>
      <c r="E101" s="44"/>
      <c r="F101" s="44"/>
      <c r="G101" s="104" t="s">
        <v>290</v>
      </c>
      <c r="H101" s="105"/>
      <c r="I101" s="44" t="s">
        <v>162</v>
      </c>
      <c r="J101" s="44" t="s">
        <v>162</v>
      </c>
      <c r="K101" s="44">
        <v>10</v>
      </c>
      <c r="L101" s="44">
        <v>5</v>
      </c>
      <c r="M101" s="44" t="s">
        <v>163</v>
      </c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46" t="s">
        <v>164</v>
      </c>
      <c r="B103" s="14"/>
      <c r="C103" s="1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14" t="s">
        <v>165</v>
      </c>
      <c r="B104" s="14"/>
      <c r="C104" s="1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14" t="s">
        <v>166</v>
      </c>
      <c r="B105" s="14"/>
      <c r="C105" s="1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14" t="s">
        <v>167</v>
      </c>
      <c r="B106" s="14"/>
      <c r="C106" s="1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14" t="s">
        <v>287</v>
      </c>
      <c r="B107" s="14"/>
      <c r="C107" s="1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14" t="s">
        <v>168</v>
      </c>
      <c r="B108" s="14"/>
      <c r="C108" s="1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14" t="s">
        <v>169</v>
      </c>
      <c r="B109" s="14"/>
      <c r="C109" s="1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14" t="s">
        <v>170</v>
      </c>
      <c r="B110" s="14"/>
      <c r="C110" s="1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14" t="s">
        <v>171</v>
      </c>
      <c r="B111" s="14"/>
      <c r="C111" s="1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14"/>
      <c r="B112" s="14"/>
      <c r="C112" s="1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46" t="s">
        <v>172</v>
      </c>
      <c r="B113" s="14"/>
      <c r="C113" s="1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14" t="s">
        <v>173</v>
      </c>
      <c r="B114" s="14"/>
      <c r="C114" s="1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14" t="s">
        <v>174</v>
      </c>
      <c r="B115" s="14"/>
      <c r="C115" s="1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14" t="s">
        <v>175</v>
      </c>
      <c r="B116" s="14"/>
      <c r="C116" s="1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14" t="s">
        <v>176</v>
      </c>
      <c r="B117" s="14"/>
      <c r="C117" s="1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14" t="s">
        <v>177</v>
      </c>
      <c r="B118" s="14"/>
      <c r="C118" s="1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14" t="s">
        <v>178</v>
      </c>
      <c r="B119" s="14"/>
      <c r="C119" s="1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14"/>
      <c r="B120" s="14"/>
      <c r="C120" s="1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14"/>
      <c r="B121" s="14"/>
      <c r="C121" s="1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14"/>
      <c r="B122" s="14"/>
      <c r="C122" s="1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14"/>
      <c r="B123" s="14"/>
      <c r="C123" s="1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14"/>
      <c r="B124" s="14"/>
      <c r="C124" s="1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14"/>
      <c r="B125" s="14"/>
      <c r="C125" s="14"/>
      <c r="D125" s="2"/>
      <c r="E125" s="2"/>
      <c r="F125" s="2"/>
      <c r="G125" s="2"/>
      <c r="H125" s="53"/>
      <c r="I125" s="53"/>
      <c r="J125" s="53"/>
      <c r="K125"/>
      <c r="L125"/>
      <c r="M125"/>
      <c r="N125"/>
    </row>
    <row r="126" spans="1:14" x14ac:dyDescent="0.25">
      <c r="A126" s="14"/>
      <c r="B126" s="47"/>
      <c r="C126" s="47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</row>
    <row r="127" spans="1:14" x14ac:dyDescent="0.25">
      <c r="A127" s="14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</row>
    <row r="128" spans="1:14" x14ac:dyDescent="0.25">
      <c r="A128" s="14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</row>
    <row r="129" spans="1:14" x14ac:dyDescent="0.25">
      <c r="A129" s="14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</row>
    <row r="130" spans="1:14" x14ac:dyDescent="0.25">
      <c r="A130" s="14"/>
      <c r="B130" s="103"/>
      <c r="C130" s="103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1:14" x14ac:dyDescent="0.25">
      <c r="A131" s="14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1:14" x14ac:dyDescent="0.25">
      <c r="A132" s="14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</row>
    <row r="133" spans="1:14" x14ac:dyDescent="0.25">
      <c r="A133" s="14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1:14" x14ac:dyDescent="0.25">
      <c r="A134" s="14"/>
      <c r="B134" s="103"/>
      <c r="C134" s="103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</row>
    <row r="135" spans="1:14" x14ac:dyDescent="0.25">
      <c r="A135" s="14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1:14" x14ac:dyDescent="0.25">
      <c r="A136" s="14"/>
      <c r="B136" s="103"/>
      <c r="C136" s="103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</row>
    <row r="137" spans="1:14" x14ac:dyDescent="0.25">
      <c r="A137" s="99" t="s">
        <v>179</v>
      </c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</row>
    <row r="138" spans="1:14" x14ac:dyDescent="0.25">
      <c r="A138" s="99" t="s">
        <v>281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</row>
    <row r="139" spans="1:14" x14ac:dyDescent="0.25">
      <c r="A139" s="101" t="s">
        <v>282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</row>
    <row r="140" spans="1:14" x14ac:dyDescent="0.25">
      <c r="A140" s="102" t="s">
        <v>180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48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</sheetData>
  <protectedRanges>
    <protectedRange sqref="K8" name="Range2"/>
    <protectedRange sqref="K8" name="Range1"/>
  </protectedRanges>
  <mergeCells count="25">
    <mergeCell ref="A13:M13"/>
    <mergeCell ref="I1:M2"/>
    <mergeCell ref="A8:H10"/>
    <mergeCell ref="I8:J9"/>
    <mergeCell ref="K8:L9"/>
    <mergeCell ref="M8:M10"/>
    <mergeCell ref="G101:H101"/>
    <mergeCell ref="A40:M40"/>
    <mergeCell ref="A50:M50"/>
    <mergeCell ref="A57:M57"/>
    <mergeCell ref="G68:M68"/>
    <mergeCell ref="I70:M71"/>
    <mergeCell ref="A72:I73"/>
    <mergeCell ref="M72:M73"/>
    <mergeCell ref="A76:M76"/>
    <mergeCell ref="A81:M81"/>
    <mergeCell ref="A100:M100"/>
    <mergeCell ref="A138:N138"/>
    <mergeCell ref="A139:N139"/>
    <mergeCell ref="A140:M140"/>
    <mergeCell ref="B130:N133"/>
    <mergeCell ref="B134:N134"/>
    <mergeCell ref="B135:N135"/>
    <mergeCell ref="B136:N136"/>
    <mergeCell ref="A137:N137"/>
  </mergeCells>
  <hyperlinks>
    <hyperlink ref="A139" r:id="rId1" xr:uid="{31A59783-84DB-4022-97DA-48DA32A69E8F}"/>
  </hyperlinks>
  <pageMargins left="0.7" right="0.7" top="0.75" bottom="0.75" header="0.3" footer="0.3"/>
  <pageSetup scale="64" fitToHeight="0" orientation="portrait" r:id="rId2"/>
  <rowBreaks count="1" manualBreakCount="1">
    <brk id="6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C1DB-8B4D-429F-853C-8F2639AFE104}">
  <dimension ref="A1:B83"/>
  <sheetViews>
    <sheetView workbookViewId="0">
      <selection activeCell="B1" sqref="B1:B83"/>
    </sheetView>
  </sheetViews>
  <sheetFormatPr defaultRowHeight="15" x14ac:dyDescent="0.25"/>
  <sheetData>
    <row r="1" spans="1:2" x14ac:dyDescent="0.25">
      <c r="A1" t="s">
        <v>182</v>
      </c>
      <c r="B1">
        <v>2.3099999999999996</v>
      </c>
    </row>
    <row r="2" spans="1:2" x14ac:dyDescent="0.25">
      <c r="A2" t="s">
        <v>183</v>
      </c>
      <c r="B2">
        <v>2.3099999999999996</v>
      </c>
    </row>
    <row r="3" spans="1:2" x14ac:dyDescent="0.25">
      <c r="A3" t="s">
        <v>184</v>
      </c>
      <c r="B3">
        <v>2.3099999999999996</v>
      </c>
    </row>
    <row r="4" spans="1:2" x14ac:dyDescent="0.25">
      <c r="A4" t="s">
        <v>185</v>
      </c>
      <c r="B4">
        <v>3.13</v>
      </c>
    </row>
    <row r="5" spans="1:2" x14ac:dyDescent="0.25">
      <c r="A5" t="s">
        <v>186</v>
      </c>
      <c r="B5">
        <v>3.13</v>
      </c>
    </row>
    <row r="6" spans="1:2" x14ac:dyDescent="0.25">
      <c r="A6" t="s">
        <v>187</v>
      </c>
      <c r="B6">
        <v>3.13</v>
      </c>
    </row>
    <row r="7" spans="1:2" x14ac:dyDescent="0.25">
      <c r="A7" t="s">
        <v>188</v>
      </c>
      <c r="B7">
        <v>4.3099999999999996</v>
      </c>
    </row>
    <row r="8" spans="1:2" x14ac:dyDescent="0.25">
      <c r="A8" t="s">
        <v>189</v>
      </c>
      <c r="B8">
        <v>4.3099999999999996</v>
      </c>
    </row>
    <row r="9" spans="1:2" x14ac:dyDescent="0.25">
      <c r="A9" t="s">
        <v>190</v>
      </c>
      <c r="B9">
        <v>4.3099999999999996</v>
      </c>
    </row>
    <row r="10" spans="1:2" x14ac:dyDescent="0.25">
      <c r="A10" t="s">
        <v>191</v>
      </c>
      <c r="B10">
        <v>2.2199999999999998</v>
      </c>
    </row>
    <row r="11" spans="1:2" x14ac:dyDescent="0.25">
      <c r="A11" t="s">
        <v>192</v>
      </c>
      <c r="B11">
        <v>2.2199999999999998</v>
      </c>
    </row>
    <row r="12" spans="1:2" x14ac:dyDescent="0.25">
      <c r="A12" t="s">
        <v>193</v>
      </c>
      <c r="B12">
        <v>2.2199999999999998</v>
      </c>
    </row>
    <row r="13" spans="1:2" x14ac:dyDescent="0.25">
      <c r="A13" t="s">
        <v>194</v>
      </c>
      <c r="B13">
        <v>3.4699999999999998</v>
      </c>
    </row>
    <row r="14" spans="1:2" x14ac:dyDescent="0.25">
      <c r="A14" t="s">
        <v>195</v>
      </c>
      <c r="B14">
        <v>3.4699999999999998</v>
      </c>
    </row>
    <row r="15" spans="1:2" x14ac:dyDescent="0.25">
      <c r="A15" t="s">
        <v>196</v>
      </c>
      <c r="B15">
        <v>3.4699999999999998</v>
      </c>
    </row>
    <row r="16" spans="1:2" x14ac:dyDescent="0.25">
      <c r="A16" t="s">
        <v>284</v>
      </c>
      <c r="B16">
        <v>3.73</v>
      </c>
    </row>
    <row r="17" spans="1:2" x14ac:dyDescent="0.25">
      <c r="A17" t="s">
        <v>197</v>
      </c>
      <c r="B17">
        <v>4.88</v>
      </c>
    </row>
    <row r="18" spans="1:2" x14ac:dyDescent="0.25">
      <c r="A18" t="s">
        <v>198</v>
      </c>
      <c r="B18">
        <v>4.8499999999999996</v>
      </c>
    </row>
    <row r="19" spans="1:2" x14ac:dyDescent="0.25">
      <c r="A19" t="s">
        <v>199</v>
      </c>
      <c r="B19">
        <v>4.8499999999999996</v>
      </c>
    </row>
    <row r="20" spans="1:2" x14ac:dyDescent="0.25">
      <c r="A20" t="s">
        <v>285</v>
      </c>
      <c r="B20">
        <v>5.3</v>
      </c>
    </row>
    <row r="21" spans="1:2" x14ac:dyDescent="0.25">
      <c r="A21" t="s">
        <v>200</v>
      </c>
      <c r="B21">
        <v>6.39</v>
      </c>
    </row>
    <row r="22" spans="1:2" x14ac:dyDescent="0.25">
      <c r="A22" t="s">
        <v>201</v>
      </c>
      <c r="B22">
        <v>6.39</v>
      </c>
    </row>
    <row r="23" spans="1:2" x14ac:dyDescent="0.25">
      <c r="A23" t="s">
        <v>202</v>
      </c>
      <c r="B23">
        <v>8.07</v>
      </c>
    </row>
    <row r="24" spans="1:2" x14ac:dyDescent="0.25">
      <c r="A24" t="s">
        <v>203</v>
      </c>
      <c r="B24">
        <v>8.07</v>
      </c>
    </row>
    <row r="25" spans="1:2" x14ac:dyDescent="0.25">
      <c r="A25" t="s">
        <v>204</v>
      </c>
      <c r="B25">
        <v>11.85</v>
      </c>
    </row>
    <row r="26" spans="1:2" x14ac:dyDescent="0.25">
      <c r="A26" t="s">
        <v>205</v>
      </c>
      <c r="B26">
        <v>11.85</v>
      </c>
    </row>
    <row r="27" spans="1:2" x14ac:dyDescent="0.25">
      <c r="A27" t="s">
        <v>206</v>
      </c>
      <c r="B27">
        <v>4.92</v>
      </c>
    </row>
    <row r="28" spans="1:2" x14ac:dyDescent="0.25">
      <c r="A28" t="s">
        <v>207</v>
      </c>
      <c r="B28">
        <v>3.5399999999999996</v>
      </c>
    </row>
    <row r="29" spans="1:2" x14ac:dyDescent="0.25">
      <c r="A29" t="s">
        <v>222</v>
      </c>
      <c r="B29">
        <v>3.4699999999999998</v>
      </c>
    </row>
    <row r="30" spans="1:2" x14ac:dyDescent="0.25">
      <c r="A30" t="s">
        <v>223</v>
      </c>
      <c r="B30">
        <v>3.4699999999999998</v>
      </c>
    </row>
    <row r="31" spans="1:2" x14ac:dyDescent="0.25">
      <c r="A31" t="s">
        <v>224</v>
      </c>
      <c r="B31">
        <v>5.37</v>
      </c>
    </row>
    <row r="32" spans="1:2" x14ac:dyDescent="0.25">
      <c r="A32" t="s">
        <v>225</v>
      </c>
      <c r="B32">
        <v>5.37</v>
      </c>
    </row>
    <row r="33" spans="1:2" x14ac:dyDescent="0.25">
      <c r="A33" t="s">
        <v>226</v>
      </c>
      <c r="B33">
        <v>7.04</v>
      </c>
    </row>
    <row r="34" spans="1:2" x14ac:dyDescent="0.25">
      <c r="A34" t="s">
        <v>227</v>
      </c>
      <c r="B34">
        <v>7.04</v>
      </c>
    </row>
    <row r="35" spans="1:2" x14ac:dyDescent="0.25">
      <c r="A35" t="s">
        <v>208</v>
      </c>
      <c r="B35">
        <v>2.76</v>
      </c>
    </row>
    <row r="36" spans="1:2" x14ac:dyDescent="0.25">
      <c r="A36" t="s">
        <v>209</v>
      </c>
      <c r="B36">
        <v>2.7399999999999998</v>
      </c>
    </row>
    <row r="37" spans="1:2" x14ac:dyDescent="0.25">
      <c r="A37" t="s">
        <v>210</v>
      </c>
      <c r="B37">
        <v>2.7399999999999998</v>
      </c>
    </row>
    <row r="38" spans="1:2" x14ac:dyDescent="0.25">
      <c r="A38" t="s">
        <v>211</v>
      </c>
      <c r="B38">
        <v>4.87</v>
      </c>
    </row>
    <row r="39" spans="1:2" x14ac:dyDescent="0.25">
      <c r="A39" t="s">
        <v>212</v>
      </c>
      <c r="B39">
        <v>4.83</v>
      </c>
    </row>
    <row r="40" spans="1:2" x14ac:dyDescent="0.25">
      <c r="A40" t="s">
        <v>213</v>
      </c>
      <c r="B40">
        <v>4.83</v>
      </c>
    </row>
    <row r="41" spans="1:2" x14ac:dyDescent="0.25">
      <c r="A41" t="s">
        <v>214</v>
      </c>
      <c r="B41">
        <v>6.17</v>
      </c>
    </row>
    <row r="42" spans="1:2" x14ac:dyDescent="0.25">
      <c r="A42" t="s">
        <v>215</v>
      </c>
      <c r="B42">
        <v>6.13</v>
      </c>
    </row>
    <row r="43" spans="1:2" x14ac:dyDescent="0.25">
      <c r="A43" t="s">
        <v>216</v>
      </c>
      <c r="B43">
        <v>6.13</v>
      </c>
    </row>
    <row r="44" spans="1:2" x14ac:dyDescent="0.25">
      <c r="A44" t="s">
        <v>228</v>
      </c>
      <c r="B44">
        <v>2.3299999999999996</v>
      </c>
    </row>
    <row r="45" spans="1:2" x14ac:dyDescent="0.25">
      <c r="A45" t="s">
        <v>229</v>
      </c>
      <c r="B45">
        <v>2.3099999999999996</v>
      </c>
    </row>
    <row r="46" spans="1:2" x14ac:dyDescent="0.25">
      <c r="A46" t="s">
        <v>230</v>
      </c>
      <c r="B46">
        <v>2.3099999999999996</v>
      </c>
    </row>
    <row r="47" spans="1:2" x14ac:dyDescent="0.25">
      <c r="A47" t="s">
        <v>231</v>
      </c>
      <c r="B47">
        <v>3.44</v>
      </c>
    </row>
    <row r="48" spans="1:2" x14ac:dyDescent="0.25">
      <c r="A48" t="s">
        <v>232</v>
      </c>
      <c r="B48">
        <v>3.4099999999999997</v>
      </c>
    </row>
    <row r="49" spans="1:2" x14ac:dyDescent="0.25">
      <c r="A49" t="s">
        <v>233</v>
      </c>
      <c r="B49">
        <v>3.4099999999999997</v>
      </c>
    </row>
    <row r="50" spans="1:2" x14ac:dyDescent="0.25">
      <c r="A50" t="s">
        <v>234</v>
      </c>
      <c r="B50">
        <v>4.87</v>
      </c>
    </row>
    <row r="51" spans="1:2" x14ac:dyDescent="0.25">
      <c r="A51" t="s">
        <v>235</v>
      </c>
      <c r="B51">
        <v>4.8599999999999994</v>
      </c>
    </row>
    <row r="52" spans="1:2" x14ac:dyDescent="0.25">
      <c r="A52" t="s">
        <v>236</v>
      </c>
      <c r="B52">
        <v>4.8599999999999994</v>
      </c>
    </row>
    <row r="53" spans="1:2" x14ac:dyDescent="0.25">
      <c r="A53" t="s">
        <v>247</v>
      </c>
      <c r="B53">
        <v>3.4899999999999998</v>
      </c>
    </row>
    <row r="54" spans="1:2" x14ac:dyDescent="0.25">
      <c r="A54" t="s">
        <v>248</v>
      </c>
      <c r="B54">
        <v>3.4899999999999998</v>
      </c>
    </row>
    <row r="55" spans="1:2" x14ac:dyDescent="0.25">
      <c r="A55" t="s">
        <v>249</v>
      </c>
      <c r="B55">
        <v>5.37</v>
      </c>
    </row>
    <row r="56" spans="1:2" x14ac:dyDescent="0.25">
      <c r="A56" t="s">
        <v>250</v>
      </c>
      <c r="B56">
        <v>5.37</v>
      </c>
    </row>
    <row r="57" spans="1:2" x14ac:dyDescent="0.25">
      <c r="A57" t="s">
        <v>238</v>
      </c>
      <c r="B57">
        <v>2.3299999999999996</v>
      </c>
    </row>
    <row r="58" spans="1:2" x14ac:dyDescent="0.25">
      <c r="A58" t="s">
        <v>239</v>
      </c>
      <c r="B58">
        <v>2.3099999999999996</v>
      </c>
    </row>
    <row r="59" spans="1:2" x14ac:dyDescent="0.25">
      <c r="A59" t="s">
        <v>240</v>
      </c>
      <c r="B59">
        <v>2.3099999999999996</v>
      </c>
    </row>
    <row r="60" spans="1:2" x14ac:dyDescent="0.25">
      <c r="A60" t="s">
        <v>241</v>
      </c>
      <c r="B60">
        <v>3.44</v>
      </c>
    </row>
    <row r="61" spans="1:2" x14ac:dyDescent="0.25">
      <c r="A61" t="s">
        <v>242</v>
      </c>
      <c r="B61">
        <v>3.4099999999999997</v>
      </c>
    </row>
    <row r="62" spans="1:2" x14ac:dyDescent="0.25">
      <c r="A62" t="s">
        <v>243</v>
      </c>
      <c r="B62">
        <v>3.4099999999999997</v>
      </c>
    </row>
    <row r="63" spans="1:2" x14ac:dyDescent="0.25">
      <c r="A63" t="s">
        <v>244</v>
      </c>
      <c r="B63">
        <v>4.87</v>
      </c>
    </row>
    <row r="64" spans="1:2" x14ac:dyDescent="0.25">
      <c r="A64" t="s">
        <v>245</v>
      </c>
      <c r="B64">
        <v>4.8599999999999994</v>
      </c>
    </row>
    <row r="65" spans="1:2" x14ac:dyDescent="0.25">
      <c r="A65" t="s">
        <v>246</v>
      </c>
      <c r="B65">
        <v>4.8599999999999994</v>
      </c>
    </row>
    <row r="66" spans="1:2" x14ac:dyDescent="0.25">
      <c r="A66" t="s">
        <v>251</v>
      </c>
      <c r="B66">
        <v>4.8499999999999996</v>
      </c>
    </row>
    <row r="67" spans="1:2" x14ac:dyDescent="0.25">
      <c r="A67" t="s">
        <v>252</v>
      </c>
      <c r="B67">
        <v>4.8499999999999996</v>
      </c>
    </row>
    <row r="68" spans="1:2" x14ac:dyDescent="0.25">
      <c r="A68" t="s">
        <v>253</v>
      </c>
      <c r="B68">
        <v>4.8499999999999996</v>
      </c>
    </row>
    <row r="69" spans="1:2" x14ac:dyDescent="0.25">
      <c r="A69" t="s">
        <v>254</v>
      </c>
      <c r="B69">
        <v>4.8499999999999996</v>
      </c>
    </row>
    <row r="70" spans="1:2" x14ac:dyDescent="0.25">
      <c r="A70" t="s">
        <v>255</v>
      </c>
      <c r="B70">
        <v>7.9399999999999995</v>
      </c>
    </row>
    <row r="71" spans="1:2" x14ac:dyDescent="0.25">
      <c r="A71" t="s">
        <v>256</v>
      </c>
      <c r="B71">
        <v>7.9399999999999995</v>
      </c>
    </row>
    <row r="72" spans="1:2" x14ac:dyDescent="0.25">
      <c r="A72" t="s">
        <v>257</v>
      </c>
      <c r="B72">
        <v>7.9399999999999995</v>
      </c>
    </row>
    <row r="73" spans="1:2" x14ac:dyDescent="0.25">
      <c r="A73" t="s">
        <v>258</v>
      </c>
      <c r="B73">
        <v>7.9399999999999995</v>
      </c>
    </row>
    <row r="74" spans="1:2" x14ac:dyDescent="0.25">
      <c r="A74" t="s">
        <v>259</v>
      </c>
      <c r="B74">
        <v>11.65</v>
      </c>
    </row>
    <row r="75" spans="1:2" x14ac:dyDescent="0.25">
      <c r="A75" t="s">
        <v>260</v>
      </c>
      <c r="B75">
        <v>11.65</v>
      </c>
    </row>
    <row r="76" spans="1:2" x14ac:dyDescent="0.25">
      <c r="A76" t="s">
        <v>261</v>
      </c>
      <c r="B76">
        <v>12.35</v>
      </c>
    </row>
    <row r="77" spans="1:2" x14ac:dyDescent="0.25">
      <c r="A77" t="s">
        <v>262</v>
      </c>
      <c r="B77">
        <v>12.35</v>
      </c>
    </row>
    <row r="78" spans="1:2" x14ac:dyDescent="0.25">
      <c r="A78" t="s">
        <v>263</v>
      </c>
      <c r="B78">
        <v>12.35</v>
      </c>
    </row>
    <row r="79" spans="1:2" x14ac:dyDescent="0.25">
      <c r="A79" t="s">
        <v>264</v>
      </c>
      <c r="B79">
        <v>12.35</v>
      </c>
    </row>
    <row r="80" spans="1:2" x14ac:dyDescent="0.25">
      <c r="A80" t="s">
        <v>265</v>
      </c>
      <c r="B80">
        <v>16.21</v>
      </c>
    </row>
    <row r="81" spans="1:2" x14ac:dyDescent="0.25">
      <c r="A81" t="s">
        <v>266</v>
      </c>
      <c r="B81">
        <v>16.21</v>
      </c>
    </row>
    <row r="82" spans="1:2" x14ac:dyDescent="0.25">
      <c r="A82" t="s">
        <v>267</v>
      </c>
      <c r="B82">
        <v>29.680000000000003</v>
      </c>
    </row>
    <row r="83" spans="1:2" x14ac:dyDescent="0.25">
      <c r="A83" t="s">
        <v>268</v>
      </c>
      <c r="B83">
        <v>45.019999999999996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UK241 5-2024</vt:lpstr>
      <vt:lpstr>Sheet2</vt:lpstr>
      <vt:lpstr>'UK241 5-2024'!Print_Area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Wasylyk</dc:creator>
  <cp:lastModifiedBy>Steve Wasylyk</cp:lastModifiedBy>
  <cp:lastPrinted>2021-11-30T16:58:36Z</cp:lastPrinted>
  <dcterms:created xsi:type="dcterms:W3CDTF">2015-06-05T18:17:20Z</dcterms:created>
  <dcterms:modified xsi:type="dcterms:W3CDTF">2024-05-17T17:24:43Z</dcterms:modified>
</cp:coreProperties>
</file>